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Users\S2024634\Desktop\FM\PRICING TEMPLATE\"/>
    </mc:Choice>
  </mc:AlternateContent>
  <bookViews>
    <workbookView xWindow="0" yWindow="132" windowWidth="22980" windowHeight="9468" firstSheet="3" activeTab="5"/>
  </bookViews>
  <sheets>
    <sheet name="LABOUR" sheetId="16" r:id="rId1"/>
    <sheet name="HYGIENE" sheetId="11" r:id="rId2"/>
    <sheet name="CLEANING SERVICES" sheetId="12" r:id="rId3"/>
    <sheet name="WASTE MANAGEMENT" sheetId="13" r:id="rId4"/>
    <sheet name="PEST CONTROL" sheetId="14" r:id="rId5"/>
    <sheet name="GARDENING AND LANDSCAPING" sheetId="17" r:id="rId6"/>
    <sheet name="HIGH RISE WINDOW CLEANING" sheetId="15" r:id="rId7"/>
  </sheets>
  <externalReferences>
    <externalReference r:id="rId8"/>
  </externalReferences>
  <definedNames>
    <definedName name="_xlnm._FilterDatabase" localSheetId="6" hidden="1">'HIGH RISE WINDOW CLEANING'!$D$10:$D$70</definedName>
    <definedName name="BuildingStandard">[1]Lookup!$N$3:$N$4</definedName>
    <definedName name="Mandatory1">[1]Lookup!$F$4:$F$5</definedName>
    <definedName name="NonMandatory">[1]Lookup!$H$4:$H$4</definedName>
    <definedName name="_xlnm.Print_Area" localSheetId="6">'HIGH RISE WINDOW CLEANING'!$B$1:$K$63</definedName>
    <definedName name="Region">[1]Lookup!$Q$3:$Q$77</definedName>
    <definedName name="YesNo">[1]Lookup!$B$3:$B$4</definedName>
  </definedNames>
  <calcPr calcId="162913"/>
</workbook>
</file>

<file path=xl/calcChain.xml><?xml version="1.0" encoding="utf-8"?>
<calcChain xmlns="http://schemas.openxmlformats.org/spreadsheetml/2006/main">
  <c r="F28" i="17" l="1"/>
  <c r="F27" i="17"/>
  <c r="F26" i="17"/>
  <c r="F25" i="17"/>
  <c r="F24" i="17"/>
  <c r="F23" i="17"/>
  <c r="F22" i="17"/>
  <c r="F21" i="17"/>
  <c r="F20" i="17" l="1"/>
  <c r="F19" i="17"/>
  <c r="F18" i="17"/>
  <c r="E43" i="17" l="1"/>
  <c r="E95" i="11"/>
  <c r="H80" i="11"/>
  <c r="H78" i="11"/>
  <c r="D105" i="13"/>
  <c r="H55" i="11" l="1"/>
  <c r="H27" i="11"/>
  <c r="G89" i="13" l="1"/>
  <c r="G88" i="13"/>
  <c r="G87" i="13"/>
  <c r="G86" i="13"/>
  <c r="G85" i="13"/>
  <c r="G84" i="13"/>
  <c r="G82" i="13"/>
  <c r="G80" i="13"/>
  <c r="G79" i="13"/>
  <c r="G81" i="13"/>
  <c r="G66" i="13"/>
  <c r="G65" i="13"/>
  <c r="G67" i="13" s="1"/>
  <c r="G68" i="13" s="1"/>
  <c r="G69" i="13" s="1"/>
  <c r="G70" i="13" s="1"/>
  <c r="G71" i="13" s="1"/>
  <c r="G72" i="13" s="1"/>
  <c r="G73" i="13" s="1"/>
  <c r="G50" i="13"/>
  <c r="G74" i="13" l="1"/>
  <c r="I68" i="15"/>
  <c r="I67" i="15"/>
  <c r="I66" i="15"/>
  <c r="I65" i="15"/>
  <c r="I64" i="15"/>
  <c r="I63" i="15"/>
  <c r="J62" i="15"/>
  <c r="I62" i="15"/>
  <c r="G52" i="13"/>
  <c r="G46" i="13"/>
  <c r="G47" i="13"/>
  <c r="G48" i="13"/>
  <c r="G49" i="13"/>
  <c r="G51" i="13"/>
  <c r="G45" i="13"/>
  <c r="G31" i="13"/>
  <c r="G29" i="13"/>
  <c r="G27" i="13"/>
  <c r="G21" i="13"/>
  <c r="G26" i="13"/>
  <c r="G28" i="13"/>
  <c r="G30" i="13"/>
  <c r="G32" i="13"/>
  <c r="G25" i="13"/>
  <c r="G24" i="13"/>
  <c r="G23" i="13"/>
  <c r="G22" i="13"/>
  <c r="G53" i="13" l="1"/>
  <c r="G54" i="13" s="1"/>
  <c r="G55" i="13" s="1"/>
  <c r="G56" i="13" s="1"/>
  <c r="G57" i="13" s="1"/>
  <c r="G58" i="13" s="1"/>
  <c r="G59" i="13" s="1"/>
  <c r="G60" i="13" s="1"/>
  <c r="G83" i="13"/>
  <c r="G33" i="13"/>
  <c r="G34" i="13" s="1"/>
  <c r="G35" i="13" s="1"/>
  <c r="G36" i="13" s="1"/>
  <c r="G37" i="13" l="1"/>
  <c r="G38" i="13" s="1"/>
  <c r="G39" i="13" s="1"/>
  <c r="G40" i="13" s="1"/>
  <c r="D139" i="14" l="1"/>
  <c r="H79" i="11"/>
  <c r="H77" i="11"/>
  <c r="H76" i="11"/>
  <c r="H75" i="11"/>
  <c r="H36" i="16" l="1"/>
  <c r="G36" i="16"/>
  <c r="F36" i="16"/>
  <c r="E36" i="16"/>
  <c r="E31" i="12" l="1"/>
  <c r="E26" i="12"/>
  <c r="E25" i="12"/>
  <c r="C36" i="16"/>
  <c r="D36" i="16"/>
  <c r="C47" i="16"/>
  <c r="D47" i="16"/>
  <c r="C58" i="16"/>
  <c r="D58" i="16"/>
  <c r="H62" i="11" l="1"/>
  <c r="H61" i="11"/>
  <c r="H60" i="11"/>
  <c r="H59" i="11"/>
  <c r="H58" i="11"/>
  <c r="H57" i="11"/>
  <c r="H56" i="11"/>
  <c r="H54" i="11"/>
  <c r="H53" i="11"/>
  <c r="H52" i="11"/>
  <c r="H51" i="11"/>
  <c r="H50" i="11"/>
  <c r="H49" i="11"/>
  <c r="H25" i="11"/>
  <c r="H26" i="11"/>
  <c r="H28" i="11"/>
  <c r="H29" i="11"/>
  <c r="H30" i="11"/>
  <c r="H31" i="11"/>
  <c r="H32" i="11"/>
  <c r="H33" i="11"/>
  <c r="H34" i="11"/>
  <c r="H35" i="11"/>
  <c r="H36" i="11"/>
  <c r="E115" i="14"/>
  <c r="E116" i="14"/>
  <c r="E117" i="14"/>
  <c r="E106" i="14"/>
  <c r="E107" i="14"/>
  <c r="E108" i="14"/>
  <c r="E109" i="14"/>
  <c r="E110" i="14"/>
  <c r="E111" i="14"/>
  <c r="E112" i="14"/>
  <c r="E113" i="14"/>
  <c r="E114" i="14"/>
  <c r="E99" i="14"/>
  <c r="E98" i="14"/>
  <c r="E97" i="14"/>
  <c r="E96" i="14"/>
  <c r="E91" i="14"/>
  <c r="E92" i="14"/>
  <c r="E93" i="14"/>
  <c r="E94" i="14"/>
  <c r="E95" i="14"/>
  <c r="E84" i="14"/>
  <c r="E83" i="14"/>
  <c r="E82" i="14"/>
  <c r="E81" i="14"/>
  <c r="E68" i="14"/>
  <c r="E69" i="14"/>
  <c r="E70" i="14"/>
  <c r="E71" i="14"/>
  <c r="E72" i="14"/>
  <c r="E73" i="14"/>
  <c r="E74" i="14"/>
  <c r="E75" i="14"/>
  <c r="E76" i="14"/>
  <c r="E77" i="14"/>
  <c r="E78" i="14"/>
  <c r="E79" i="14"/>
  <c r="E80" i="14"/>
  <c r="E67" i="14"/>
  <c r="E60" i="14"/>
  <c r="E59" i="14"/>
  <c r="E58" i="14"/>
  <c r="E57" i="14"/>
  <c r="E45" i="14"/>
  <c r="E46" i="14"/>
  <c r="E47" i="14"/>
  <c r="E48" i="14"/>
  <c r="E49" i="14"/>
  <c r="E50" i="14"/>
  <c r="E51" i="14"/>
  <c r="E52" i="14"/>
  <c r="E53" i="14"/>
  <c r="E54" i="14"/>
  <c r="E55" i="14"/>
  <c r="E56" i="14"/>
  <c r="E44" i="14"/>
  <c r="E38" i="14"/>
  <c r="E37" i="14"/>
  <c r="E36" i="14"/>
  <c r="E35" i="14"/>
  <c r="E34" i="14"/>
  <c r="E28" i="14"/>
  <c r="E27" i="14"/>
  <c r="E26" i="14"/>
  <c r="E25" i="14"/>
  <c r="E22" i="14"/>
  <c r="E23" i="14"/>
  <c r="E24" i="14"/>
  <c r="E21" i="14"/>
  <c r="E32" i="12"/>
  <c r="E105" i="14"/>
  <c r="E90" i="14"/>
  <c r="E23" i="12"/>
  <c r="E22" i="12"/>
  <c r="E24" i="12"/>
  <c r="H24" i="11"/>
  <c r="H63" i="11" l="1"/>
  <c r="H37" i="11"/>
  <c r="H81" i="11"/>
  <c r="H82" i="11" s="1"/>
  <c r="E33" i="12"/>
  <c r="H83" i="11" l="1"/>
  <c r="H84" i="11" s="1"/>
  <c r="H85" i="11" s="1"/>
  <c r="H86" i="11" s="1"/>
  <c r="H64" i="11"/>
  <c r="H65" i="11" s="1"/>
  <c r="H38" i="11"/>
  <c r="H39" i="11" s="1"/>
  <c r="H40" i="11" s="1"/>
  <c r="H41" i="11" s="1"/>
  <c r="H42" i="11" s="1"/>
  <c r="H43" i="11" s="1"/>
  <c r="H44" i="11" s="1"/>
  <c r="H87" i="11" l="1"/>
  <c r="H66" i="11"/>
  <c r="H67" i="11" s="1"/>
  <c r="H68" i="11" s="1"/>
  <c r="H69" i="11" s="1"/>
  <c r="H70" i="11" s="1"/>
</calcChain>
</file>

<file path=xl/sharedStrings.xml><?xml version="1.0" encoding="utf-8"?>
<sst xmlns="http://schemas.openxmlformats.org/spreadsheetml/2006/main" count="924" uniqueCount="424">
  <si>
    <t>TENDER NUMBER</t>
  </si>
  <si>
    <t>TENDER NAME</t>
  </si>
  <si>
    <t xml:space="preserve">PROVISION OF INTEGRATED SOFT FACILITIES SERVICES </t>
  </si>
  <si>
    <t xml:space="preserve">SERVICE CATEGORIES: </t>
  </si>
  <si>
    <t>HYGIENE SERVICES</t>
  </si>
  <si>
    <t>NAME OF BIDDER:</t>
  </si>
  <si>
    <t>Notes:</t>
  </si>
  <si>
    <t>2. Bidders are not allowed to change the pricing template other than completing the green cells as per note 1 above.  Any changes by the bidders may result in their bid being non-responsive</t>
  </si>
  <si>
    <t>3. Bidder are to input the  company Name across all sheets on the spreadsheet.</t>
  </si>
  <si>
    <t>5. Bidders are required to submit a signed hardcopy and excel version of the pricing on a soft copy.</t>
  </si>
  <si>
    <t>6. The Bidders pricing is to remain firm for 180 days from the closing date of this tender; SARS reserves the right to negotiate with the recommended bidder prior to signing of the contract.</t>
  </si>
  <si>
    <t>7 Bidders must note that the number of  Quantities indicated in this pricing template are estimates. These numbers will be used for comparative pricing evaluation purposes and the final number will be negotiated with the winning bidder post tender award.</t>
  </si>
  <si>
    <t>TABLE 1.1 : HYGIENE  EQUIPMENT RENTAL</t>
  </si>
  <si>
    <t>ITEM</t>
  </si>
  <si>
    <t xml:space="preserve">EQUIPMENT RENTAL </t>
  </si>
  <si>
    <t>ESTIMATED QUANTITIES</t>
  </si>
  <si>
    <t>FREQUENCY</t>
  </si>
  <si>
    <t>UNIT COST 
(VAT EXCL.)</t>
  </si>
  <si>
    <t>ANNUAL COST 
(VAT EXCL.)</t>
  </si>
  <si>
    <t xml:space="preserve">Sanitary Hygiene (SHE Bin) </t>
  </si>
  <si>
    <t>Monthly rental</t>
  </si>
  <si>
    <t xml:space="preserve">Toilet roll holders TR3 </t>
  </si>
  <si>
    <t>Manual hand sanitizer Dispenser</t>
  </si>
  <si>
    <t xml:space="preserve">Automatic Airfreshner Dispenser </t>
  </si>
  <si>
    <t xml:space="preserve">Anti Theft Bracket :Automatic Air Freshener </t>
  </si>
  <si>
    <t>Manual Foam/Liquid  Soap Dispenser</t>
  </si>
  <si>
    <t>Manual Toilet Seat Sanitizer Dispenser</t>
  </si>
  <si>
    <t>Automatic Hand Paper Towel Dispenser</t>
  </si>
  <si>
    <t>Wall Mounted Waste Paper Bin</t>
  </si>
  <si>
    <t xml:space="preserve">Urinal Auto  Flusher </t>
  </si>
  <si>
    <t xml:space="preserve">Automatic toilet and men's urinal  sanitizer  Dispenser </t>
  </si>
  <si>
    <t xml:space="preserve">Nappy Bin </t>
  </si>
  <si>
    <t>Total Cost EXCL. VAT</t>
  </si>
  <si>
    <t xml:space="preserve"> VAT@15%</t>
  </si>
  <si>
    <t>SUB-TOTAL COST OF HYGIENE  EQUIPMENT RENTAL FOR 5 YEARS (VAT INCL)</t>
  </si>
  <si>
    <t>TABLE 1.2: HYGIENE CONSUMABLES SUPPLY</t>
  </si>
  <si>
    <t>CONSUMABLE SUPPLY</t>
  </si>
  <si>
    <t>Toilet paper-1 Ply with 500 sheets   ( bale of 48 rolls)</t>
  </si>
  <si>
    <t>Monthly supply</t>
  </si>
  <si>
    <t xml:space="preserve">Hand Paper Towel Refill- 2 Ply (folded Refill,120-150 sheets per pack 20 -25 packs per box ) </t>
  </si>
  <si>
    <t>Hand Paper Towel Refill- 2 Ply ( 6 Roll in a pack)</t>
  </si>
  <si>
    <t>Hand Washing liquid   Soap (5 Liters)</t>
  </si>
  <si>
    <t>Hand Washing Foam Soap Refill 800ml</t>
  </si>
  <si>
    <t>Manual Hand Sanitizer Refill 800ml</t>
  </si>
  <si>
    <t xml:space="preserve">Automatic Air Freshener  Canister </t>
  </si>
  <si>
    <t>Manual Toilet Seat Spray Sanitizer  refill 400ml</t>
  </si>
  <si>
    <t>Automatic toilet and men's urinal sanitizer refills</t>
  </si>
  <si>
    <t xml:space="preserve">Urinary Mats </t>
  </si>
  <si>
    <t>Bio-hazards water boxes with red liner</t>
  </si>
  <si>
    <t>Toilet paper-2 Ply with 350 sheets   (48 rolls)</t>
  </si>
  <si>
    <t>HYGIENE  CONSUMABLES SUPPLY  Yr. 1 (with profit)</t>
  </si>
  <si>
    <t>HYGIENE CONSUMABLES SUPPLY  Yr. 2 (with escalation + profit)</t>
  </si>
  <si>
    <t>HYGIENE CONSUMABLES SUPPLY Yr. 3 (with escalation+ profit)</t>
  </si>
  <si>
    <t>HYGIENE CONSUMABLES SUPPLY Yr. 4 (with escalation + profit)</t>
  </si>
  <si>
    <t>HYGIENE CONSUMABLES SUPPLY Yr. 5 (with escalation + profit)</t>
  </si>
  <si>
    <t>SUB-TOTAL COST OF HYGIENE SERVICES CONSUMABLES SUPPLY (VAT INCL)</t>
  </si>
  <si>
    <t>TABLE 1.3: CLEANING AND HYGIENE SERVICES</t>
  </si>
  <si>
    <t>CLEANING AND HYGIENE SERVICES</t>
  </si>
  <si>
    <r>
      <t xml:space="preserve">She Bin Service 
</t>
    </r>
    <r>
      <rPr>
        <b/>
        <sz val="9"/>
        <color theme="1"/>
        <rFont val="Arial"/>
        <family val="2"/>
      </rPr>
      <t>Frequency -  Monthly</t>
    </r>
  </si>
  <si>
    <r>
      <t xml:space="preserve">Nappy Bin Service
</t>
    </r>
    <r>
      <rPr>
        <b/>
        <sz val="9"/>
        <rFont val="Arial"/>
        <family val="2"/>
      </rPr>
      <t xml:space="preserve">Frequency -  Monthly </t>
    </r>
  </si>
  <si>
    <r>
      <t xml:space="preserve">Deep cleaning of ablution areas(costing must include chemicals )
</t>
    </r>
    <r>
      <rPr>
        <b/>
        <sz val="9"/>
        <rFont val="Arial"/>
        <family val="2"/>
      </rPr>
      <t>Frequency Monthly</t>
    </r>
  </si>
  <si>
    <t>CLEANING AND HYGIENE SERVICES  Yr. 1 (with profit)</t>
  </si>
  <si>
    <t>CLEANING AND HYGIENE SERVICES  Yr. 2 (with escalation + profit)</t>
  </si>
  <si>
    <t>CLEANING AND HYGIENE SERVICES Yr. 3 (with escalation+ profit)</t>
  </si>
  <si>
    <t>CLEANING AND HYGIENE SERVICES Yr. 4 (with escalation + profit)</t>
  </si>
  <si>
    <t>CLEANING AND HYGIENE SERVICES Yr. 5 (with escalation + profit)</t>
  </si>
  <si>
    <t>SUB-TOTAL COST OF CLEANING AND HYGIENE SERVICES (VAT INCL)</t>
  </si>
  <si>
    <t xml:space="preserve">ANNUAL ESCALATION PERCENTAGE </t>
  </si>
  <si>
    <t>Description</t>
  </si>
  <si>
    <t>Year 2</t>
  </si>
  <si>
    <t>Year 3</t>
  </si>
  <si>
    <t>Year 4</t>
  </si>
  <si>
    <t>Year 5</t>
  </si>
  <si>
    <t>Comments</t>
  </si>
  <si>
    <t>Annual Escalation  (%)</t>
  </si>
  <si>
    <t>HYGIENE SERVICES TOTAL TENDERED AMOUNT (VAT INCL)</t>
  </si>
  <si>
    <t>Signature</t>
  </si>
  <si>
    <t>Date</t>
  </si>
  <si>
    <t>WESTERN CAPE, NORTHERN CAPE, EASTERN CAPE AND KWAZULU - NATAL</t>
  </si>
  <si>
    <t>PROVISION OF INTEGRATED SOFT FACILITIES SERVICES</t>
  </si>
  <si>
    <t>CLEANING SERVICES</t>
  </si>
  <si>
    <t>TABLE 1: CLEANING SERVICES  PRICE STRUCTURE: BORDERS</t>
  </si>
  <si>
    <t>Labour costs</t>
  </si>
  <si>
    <t>CLEANING PERSONNEL  PRICE STRUCTURE</t>
  </si>
  <si>
    <t>QTY</t>
  </si>
  <si>
    <t>RATE PER DAY- CLEANER 
(VAT EXCL.)</t>
  </si>
  <si>
    <t>SUB-TOTAL</t>
  </si>
  <si>
    <t>LABOUR COST + PROFIT FOR BORDER POST</t>
  </si>
  <si>
    <t>LABOUR COST + PROFIT FOR RELIEVERS (BORDER POST)</t>
  </si>
  <si>
    <t>SUB-TOTAL COST OF LABOUR (VAT INCL.)</t>
  </si>
  <si>
    <t>Cleaning materials &amp; chemicals</t>
  </si>
  <si>
    <t>Equipment and uniform</t>
  </si>
  <si>
    <t>VAT (15%)</t>
  </si>
  <si>
    <t xml:space="preserve">ANNUAL ESCALATION PERCENTAGE  FOR CLEANING SERVICES </t>
  </si>
  <si>
    <t>WASTE MANAGEMENT SERVICES</t>
  </si>
  <si>
    <r>
      <t>1. The Bidder must only complete "</t>
    </r>
    <r>
      <rPr>
        <b/>
        <sz val="12"/>
        <rFont val="Arial Narrow"/>
        <family val="2"/>
      </rPr>
      <t>ALL GREEN</t>
    </r>
    <r>
      <rPr>
        <sz val="12"/>
        <rFont val="Arial Narrow"/>
        <family val="2"/>
      </rPr>
      <t>" cells in full for all sheets provided.</t>
    </r>
  </si>
  <si>
    <r>
      <t xml:space="preserve">4. All prices provided by the bidder must </t>
    </r>
    <r>
      <rPr>
        <b/>
        <sz val="12"/>
        <rFont val="Arial Narrow"/>
        <family val="2"/>
      </rPr>
      <t>EXCLUDE VAT,</t>
    </r>
    <r>
      <rPr>
        <sz val="12"/>
        <rFont val="Arial Narrow"/>
        <family val="2"/>
      </rPr>
      <t xml:space="preserve"> the formulae in the tables will add VAT at 15% automatically. The prices must be given in South African Rand and must be all inclusive as no additional costs will be allowed.</t>
    </r>
  </si>
  <si>
    <t>]</t>
  </si>
  <si>
    <r>
      <t xml:space="preserve">8. Bidders to refer to the following points of the specification regarding the </t>
    </r>
    <r>
      <rPr>
        <b/>
        <sz val="12"/>
        <color theme="1"/>
        <rFont val="Arial Narrow"/>
        <family val="2"/>
      </rPr>
      <t>WASTE MANAGEMENT</t>
    </r>
    <r>
      <rPr>
        <sz val="12"/>
        <color theme="1"/>
        <rFont val="Arial Narrow"/>
        <family val="2"/>
      </rPr>
      <t xml:space="preserve"> to have a full understanding of the services required
</t>
    </r>
    <r>
      <rPr>
        <b/>
        <sz val="12"/>
        <color theme="1"/>
        <rFont val="Arial Narrow"/>
        <family val="2"/>
      </rPr>
      <t>3.2 SERVICE A2 - WASTE MANAGEMENT SERVICES
6. SPECIFICATIONS AND STANDARDS FOR WASTE MANAGEMENT</t>
    </r>
  </si>
  <si>
    <t>UNIT</t>
  </si>
  <si>
    <t>FIXED MONTHLY COST (VAT EXCL.)</t>
  </si>
  <si>
    <t>ANNUAL COST (VAT EXCL.)</t>
  </si>
  <si>
    <t>6 cubic meter skip</t>
  </si>
  <si>
    <t>tonne</t>
  </si>
  <si>
    <t>WASTE RECYCLING PROGRAMME</t>
  </si>
  <si>
    <t>TOTAL COST</t>
  </si>
  <si>
    <t>Implement a waste recycling programme for SARS as per specifcation (once assessment of waste generation, advisory)</t>
  </si>
  <si>
    <t>Once</t>
  </si>
  <si>
    <t>WASTE MANAGEMENT TOTAL TENDERED AMOUNT (VAT INCL)</t>
  </si>
  <si>
    <r>
      <t xml:space="preserve">She Bin Service
</t>
    </r>
    <r>
      <rPr>
        <b/>
        <sz val="9"/>
        <rFont val="Arial"/>
        <family val="2"/>
      </rPr>
      <t>Frequency Bi- Monthly</t>
    </r>
  </si>
  <si>
    <t>PEST CONTROL SERVICES</t>
  </si>
  <si>
    <t>7. The current pest control contract will terminate at the end of November 2022. Bidders should therefore note that the pest control services Contract shall only commence after the current contract expiry date</t>
  </si>
  <si>
    <r>
      <t xml:space="preserve">8. Bidders to refer to the following points of the specification regarding the </t>
    </r>
    <r>
      <rPr>
        <b/>
        <sz val="12"/>
        <color theme="1"/>
        <rFont val="Arial Narrow"/>
        <family val="2"/>
      </rPr>
      <t>PEST CONTROL SERVICES</t>
    </r>
    <r>
      <rPr>
        <sz val="12"/>
        <color theme="1"/>
        <rFont val="Arial Narrow"/>
        <family val="2"/>
      </rPr>
      <t xml:space="preserve"> to have a full understanding of the services required
</t>
    </r>
    <r>
      <rPr>
        <b/>
        <sz val="12"/>
        <color theme="1"/>
        <rFont val="Arial Narrow"/>
        <family val="2"/>
      </rPr>
      <t>3.3 SERVICE A3 - PEST CONTROL SERVICES
5. SPECIFICATIONS AND STANDARDS FOR PEST CONTROL SERVICES</t>
    </r>
  </si>
  <si>
    <t>SERVICED ON SATURDAYS</t>
  </si>
  <si>
    <t>Office and Building Name</t>
  </si>
  <si>
    <t>Leased area m²</t>
  </si>
  <si>
    <t>Cost per m² (per Month VAT Excl..)</t>
  </si>
  <si>
    <t>Total Year 1 (Excl. VAT)</t>
  </si>
  <si>
    <t>Western Cape</t>
  </si>
  <si>
    <t>Cape Town (Project 166)</t>
  </si>
  <si>
    <t>Cape Town (Lower Long Branch Office)</t>
  </si>
  <si>
    <t>Mitchells Plain (Mitchells Plain Branch Office)</t>
  </si>
  <si>
    <t>Bellville (Sable Centre)</t>
  </si>
  <si>
    <t>Cape Town (Cape Town Scanner Site)</t>
  </si>
  <si>
    <t>SUB-TOTAL COST OF PEST CONTROL SERVICES (VAT INCL)</t>
  </si>
  <si>
    <t>Eastern Cape</t>
  </si>
  <si>
    <t>St Mary's Terrace, Branch Office</t>
  </si>
  <si>
    <t>Sanlam Building</t>
  </si>
  <si>
    <t>SERVICED ON WEEKDAYS</t>
  </si>
  <si>
    <t>Mossel Bay (Branch Office)</t>
  </si>
  <si>
    <t>Beaufort West (Branch Office)</t>
  </si>
  <si>
    <t>Oudtshoorn (Branch Office)</t>
  </si>
  <si>
    <t>Cape Town Harbour (Cape Town State Warehouse)</t>
  </si>
  <si>
    <t>Cape Town (Parliamentary Services Unit)</t>
  </si>
  <si>
    <t>Saldanha (Port of Saldanha)</t>
  </si>
  <si>
    <t>Paarl (Branch Office</t>
  </si>
  <si>
    <t>Worcester (Branch Office)</t>
  </si>
  <si>
    <t>Stellenbosch (Branch Office)</t>
  </si>
  <si>
    <t>Cape Town (Cape Town International)</t>
  </si>
  <si>
    <t>Epping (Cape Mail)</t>
  </si>
  <si>
    <t>Robertson</t>
  </si>
  <si>
    <t>Commissioner Office new - 3rd floor,120 Plein Street, Cape Town</t>
  </si>
  <si>
    <t>Cape Town (Passenger arrivals CIA)</t>
  </si>
  <si>
    <t>Kwazulu Natal</t>
  </si>
  <si>
    <t>Durban (Trescon Building)</t>
  </si>
  <si>
    <t>Pinetown (Branch Office)</t>
  </si>
  <si>
    <t>Pietermaritzburg (Branch Office)</t>
  </si>
  <si>
    <t>Newcastle (Branch Office)</t>
  </si>
  <si>
    <t>Durban (King Shaka International)</t>
  </si>
  <si>
    <t>Umhlanga (Branch Office)</t>
  </si>
  <si>
    <t>Port Shepstone (Branch Office)</t>
  </si>
  <si>
    <t>Richards Bay(Richards Bay Customs)</t>
  </si>
  <si>
    <t>Richards Bay (Richards Bay TPS)</t>
  </si>
  <si>
    <t>Richards Bay (Dwallings accomodation)</t>
  </si>
  <si>
    <t>Durban (Customs House/ Cato Creek)</t>
  </si>
  <si>
    <t>Durban (New Pier Scanner Unit)</t>
  </si>
  <si>
    <t>Durban (Albany House)</t>
  </si>
  <si>
    <t>Westville Detector Dog Unit</t>
  </si>
  <si>
    <t>Durban (New Pier States Warehouse)</t>
  </si>
  <si>
    <t>Uitenhage Office</t>
  </si>
  <si>
    <t>Port Elizabeth detector Dog Unit</t>
  </si>
  <si>
    <t>Port Elizabeth State Warehouse - 32 D Mowbrey Street, Newton Park</t>
  </si>
  <si>
    <t>Mthatha</t>
  </si>
  <si>
    <t>Waverley Building</t>
  </si>
  <si>
    <t>Port Elizabeth - Harrow Road (warehouse)</t>
  </si>
  <si>
    <t>George - Branch Office</t>
  </si>
  <si>
    <t>Nothern Cape</t>
  </si>
  <si>
    <t>Upington (Anchorley TPS &amp; Customs)</t>
  </si>
  <si>
    <t>Upington (Station Building)</t>
  </si>
  <si>
    <t>Nakop - Border Post Customs Warehouse</t>
  </si>
  <si>
    <t>Nakop  - Dwellings Accommodation rooms (20 single units)</t>
  </si>
  <si>
    <t>Nakop  - (Park Homes Park homes x 3)</t>
  </si>
  <si>
    <t>Vioolsdrift - Accommodation rooms (31 single units)</t>
  </si>
  <si>
    <t>Vioolsdrift - Park homes x 3 ( 2 bedroom units)</t>
  </si>
  <si>
    <t>Vioolsdrift - Park homes x 4 ( 3 bedroom units)</t>
  </si>
  <si>
    <t>Alexander Bay (Park Homes)</t>
  </si>
  <si>
    <t>Alexander Bay (Park Homes + storage)</t>
  </si>
  <si>
    <t>Monthly services</t>
  </si>
  <si>
    <t>Item Description</t>
  </si>
  <si>
    <t>Quantity</t>
  </si>
  <si>
    <t xml:space="preserve">Unit Price (Excl. VAT) </t>
  </si>
  <si>
    <t>Bait Station (Inclusive of Labour)</t>
  </si>
  <si>
    <t>Flycatcher (Inclusive of Labour)</t>
  </si>
  <si>
    <t>Air port Levies</t>
  </si>
  <si>
    <t>Annual  Escalation</t>
  </si>
  <si>
    <t>Percentage increase</t>
  </si>
  <si>
    <t>PEST CONTROL SERVICES TOTAL TENDERED AMOUNT (VAT INCL)</t>
  </si>
  <si>
    <t>CLUSTER B - COASTAL</t>
  </si>
  <si>
    <t xml:space="preserve">9. It is a requirement of this tender that the tender price is based on a fixed price for the duration of 12 months and subject to the following escalations which shall become effective from the first anniversary of the commencement of the agreement/contract:
a. Labour component of the total cost, based on statutory adjustments;
b. Transport component of the total cost;
c. All other cost increases will be negotiated not exceeding the CPI
</t>
  </si>
  <si>
    <t xml:space="preserve">10. Pricing should be comprehensive and include as a minimum the following costs: 
1.1. Equipment Costs - The prices quoted must include a detailed schedule of equipment as per the quantities given in the equipment proposal.
1.2. Labour Costs - The prices quoted must be as per the quantities given in the labour proposal. Wages must conform to the minimum levels where applicable, as per statutory requirements.
1.3. Uniform and PPE Costs – as a minimum 2 sets of uniforms and PPE are issued per year and 1 set of safety shoes for the 36 months
1.4. Health &amp; Safety and Environmental Compliance as per the Functionality Bidder’s Proposal 
1.5. Any other costs such as administration, management, profit, etc.
</t>
  </si>
  <si>
    <r>
      <t xml:space="preserve">8. Bidders to refer to the following points of the specification regarding the Specialized Cleaning Services to have a full understanding of the services required
</t>
    </r>
    <r>
      <rPr>
        <b/>
        <sz val="12"/>
        <color theme="1"/>
        <rFont val="Arial Narrow"/>
        <family val="2"/>
      </rPr>
      <t xml:space="preserve">4.5 SPECIALISED CLEANING SERVICES </t>
    </r>
  </si>
  <si>
    <r>
      <t xml:space="preserve">8. Bidders to refer to the following points of the specification regarding the Hygiene Services to have a full understanding of the services required
</t>
    </r>
    <r>
      <rPr>
        <b/>
        <sz val="12"/>
        <color theme="1"/>
        <rFont val="Arial Narrow"/>
        <family val="2"/>
      </rPr>
      <t xml:space="preserve">3.1 - Service A1: HYGIENE AND SPECIALISED CLEANING SERVICE
4 4. SPECIFICATIONS AND STANDARDS FOR HYGIENE AND CLEANING  </t>
    </r>
  </si>
  <si>
    <t>The rental fee for Equipment must also include service fee for the equipment such as replacement of batteries , replacement of Automatic air fresheners etc.</t>
  </si>
  <si>
    <t>RFP 11/2021</t>
  </si>
  <si>
    <t>Total Other Cost per Day (Incl. VAT)</t>
  </si>
  <si>
    <t>Other costs - Day</t>
  </si>
  <si>
    <t>Total Other Costs per Day (Excl VAT)</t>
  </si>
  <si>
    <t xml:space="preserve">PRICING SCHEDULE FOR HIGH RISE WINDOW CLEANING SERVICES </t>
  </si>
  <si>
    <t>Bellville</t>
  </si>
  <si>
    <t>Sabel House</t>
  </si>
  <si>
    <t>Office</t>
  </si>
  <si>
    <t>Yearly</t>
  </si>
  <si>
    <t xml:space="preserve">Cape Town </t>
  </si>
  <si>
    <t>Revenue Building</t>
  </si>
  <si>
    <t>Project 166</t>
  </si>
  <si>
    <t>Cape Town</t>
  </si>
  <si>
    <t>C.T Airport</t>
  </si>
  <si>
    <t>C.T Airport Cargo Offices</t>
  </si>
  <si>
    <t>17 Lower Long Street</t>
  </si>
  <si>
    <t>Mossel Bay</t>
  </si>
  <si>
    <t>Customs Bldg</t>
  </si>
  <si>
    <t>Oudtshoorn</t>
  </si>
  <si>
    <t>Allied Building</t>
  </si>
  <si>
    <t>Paarl</t>
  </si>
  <si>
    <t>Rhoba Building</t>
  </si>
  <si>
    <t>Customs House</t>
  </si>
  <si>
    <t>Saldanha Bay</t>
  </si>
  <si>
    <t>Port Of Saldanha</t>
  </si>
  <si>
    <t>Stellenbosch</t>
  </si>
  <si>
    <t>Valerieda Centre</t>
  </si>
  <si>
    <t>Worcester</t>
  </si>
  <si>
    <t>Naude Building</t>
  </si>
  <si>
    <t>Harbour State Warehouse</t>
  </si>
  <si>
    <t>WHS</t>
  </si>
  <si>
    <t>CT Scanner Site</t>
  </si>
  <si>
    <t xml:space="preserve"> - </t>
  </si>
  <si>
    <t xml:space="preserve">Mitchell Plein </t>
  </si>
  <si>
    <t xml:space="preserve">Office </t>
  </si>
  <si>
    <t xml:space="preserve">Cowry Place </t>
  </si>
  <si>
    <t>90 Plein St</t>
  </si>
  <si>
    <t>Northern Cape</t>
  </si>
  <si>
    <t>Upington</t>
  </si>
  <si>
    <t>Ancorley Bldg</t>
  </si>
  <si>
    <t>Goods office, Railway Station</t>
  </si>
  <si>
    <t>Office WHS</t>
  </si>
  <si>
    <t>Beaufort West</t>
  </si>
  <si>
    <t xml:space="preserve">Capemail </t>
  </si>
  <si>
    <t>Kimberley</t>
  </si>
  <si>
    <t>Orange Toyota Building</t>
  </si>
  <si>
    <t>Nakop Border Post</t>
  </si>
  <si>
    <t>Nakop Border Post Ariamsvlei</t>
  </si>
  <si>
    <t>Border Post</t>
  </si>
  <si>
    <t>Vioolsdrift Border Post</t>
  </si>
  <si>
    <t>Vioolsdrift Richtersfeldt</t>
  </si>
  <si>
    <t>KwaZulu Natal</t>
  </si>
  <si>
    <t>Durban</t>
  </si>
  <si>
    <t>Trescon House</t>
  </si>
  <si>
    <t xml:space="preserve">Durban </t>
  </si>
  <si>
    <t>Customs Building &amp; Cato Creek</t>
  </si>
  <si>
    <t>Richards Bay</t>
  </si>
  <si>
    <t xml:space="preserve">Customs House </t>
  </si>
  <si>
    <t>Bay Side Mall</t>
  </si>
  <si>
    <t>New Pier Building warehouse + Prospecton Warehouse</t>
  </si>
  <si>
    <t xml:space="preserve">Customs Scanner Shed and Offices </t>
  </si>
  <si>
    <t xml:space="preserve">Office WHS </t>
  </si>
  <si>
    <t>Albany House</t>
  </si>
  <si>
    <t>King Shaka Int Airport</t>
  </si>
  <si>
    <t>Dube Trade Port Cargo Term</t>
  </si>
  <si>
    <t>Pietermaritzburg</t>
  </si>
  <si>
    <t>9 Armitage Road</t>
  </si>
  <si>
    <t>Umhlanga</t>
  </si>
  <si>
    <t>29 Equinox Drive</t>
  </si>
  <si>
    <t xml:space="preserve">Office   </t>
  </si>
  <si>
    <t>Pinetown</t>
  </si>
  <si>
    <t xml:space="preserve">Pinetown </t>
  </si>
  <si>
    <t>Newcastle</t>
  </si>
  <si>
    <t xml:space="preserve">Victoria Mall </t>
  </si>
  <si>
    <t>Durmail</t>
  </si>
  <si>
    <t>Port Shepstone</t>
  </si>
  <si>
    <t>16 Bisset Street</t>
  </si>
  <si>
    <t>Golela Border Post</t>
  </si>
  <si>
    <t>Lavumisa</t>
  </si>
  <si>
    <t>Quachasneck Border Post</t>
  </si>
  <si>
    <t>Eastern Cape, South Africa</t>
  </si>
  <si>
    <t>Port Elizabeth</t>
  </si>
  <si>
    <t>Revenue House</t>
  </si>
  <si>
    <t>Port Elizabeth-States Warehouse + Harrower Road Warehouse</t>
  </si>
  <si>
    <t>Uitenhage</t>
  </si>
  <si>
    <t>1 Young Revenue Building</t>
  </si>
  <si>
    <t xml:space="preserve">Hillcrest </t>
  </si>
  <si>
    <t>Sanlam building</t>
  </si>
  <si>
    <t>Forest Hill DDU</t>
  </si>
  <si>
    <t>DDU</t>
  </si>
  <si>
    <t>East London</t>
  </si>
  <si>
    <t>Waverley Park Phase 3</t>
  </si>
  <si>
    <t>George</t>
  </si>
  <si>
    <t>New George Office</t>
  </si>
  <si>
    <t>HIGH RISE WINDOWS CLEANING SERVICES</t>
  </si>
  <si>
    <t>LEASED AREA M²</t>
  </si>
  <si>
    <t>REGION</t>
  </si>
  <si>
    <t>CITY</t>
  </si>
  <si>
    <t>BUILDING</t>
  </si>
  <si>
    <t>BUILDING TYPE</t>
  </si>
  <si>
    <t xml:space="preserve">APPROXIMATE NO OF FLOORS </t>
  </si>
  <si>
    <t>COMMENTS</t>
  </si>
  <si>
    <t>TOTAL LABOUR &amp; CONSUMABLE COST  (INCL VAT)</t>
  </si>
  <si>
    <t>EQUIPMENT RENTAL COST (VAT INCL.)</t>
  </si>
  <si>
    <t xml:space="preserve">TOTAL COST  (INCLUSIVE OF VAT) </t>
  </si>
  <si>
    <t xml:space="preserve">TOTAL COST YEAR 1 (INCLUSIVE OF VAT) </t>
  </si>
  <si>
    <t>Annual  Escalation (Labour &amp; Consumables</t>
  </si>
  <si>
    <t>Capacity</t>
  </si>
  <si>
    <t>Company Representative: Name</t>
  </si>
  <si>
    <t>TOTAL</t>
  </si>
  <si>
    <t>Other (Please specify)</t>
  </si>
  <si>
    <t>Severance pay</t>
  </si>
  <si>
    <t>Workmen's Compensation</t>
  </si>
  <si>
    <t>Unemployment Insurance</t>
  </si>
  <si>
    <t>Leave Contribution</t>
  </si>
  <si>
    <t>Basic salary</t>
  </si>
  <si>
    <t>Night Shift Team Leader</t>
  </si>
  <si>
    <t>Day Shift Team Leader</t>
  </si>
  <si>
    <t xml:space="preserve">Salary Component </t>
  </si>
  <si>
    <t>Table 2.3  Salary breakdown Team Leader</t>
  </si>
  <si>
    <t>Night Shift Supervisor</t>
  </si>
  <si>
    <t>Day Shift Supervisor</t>
  </si>
  <si>
    <t>Table 2.2  Salary breakdown Supervisor</t>
  </si>
  <si>
    <t xml:space="preserve">Night Shift </t>
  </si>
  <si>
    <t>Day Shift</t>
  </si>
  <si>
    <t>Table 2.1 Salary breakdown  per worker aligned to the organogram and staff complement table</t>
  </si>
  <si>
    <t>Contracts Manager</t>
  </si>
  <si>
    <t>Salary per month (Cost to Company)</t>
  </si>
  <si>
    <t>Designation</t>
  </si>
  <si>
    <t xml:space="preserve">Table 1.3  Salaries per month for labour and supervision allocated </t>
  </si>
  <si>
    <t>DEEP CLEANING: Price for the deep leaning</t>
  </si>
  <si>
    <t>WASHING OF WALLS: Price for the cleaning (shampoo, wash, powder clean, etc.) of walls</t>
  </si>
  <si>
    <t xml:space="preserve">FLOODING CLEAN-UP: Price for mopping, vacuuming, shampoo of floors in the event of flooding etc. </t>
  </si>
  <si>
    <t>CARPET CLEANING: Price for the cleaning (shampoo, wash, powder clean, etc.) of carpets</t>
  </si>
  <si>
    <t>Rate per Square Meter</t>
  </si>
  <si>
    <t>Table 1.2  Adhoc services</t>
  </si>
  <si>
    <t>Saturdays</t>
  </si>
  <si>
    <t>Statutory holidays</t>
  </si>
  <si>
    <t>Normal weekdays</t>
  </si>
  <si>
    <t>Sundays</t>
  </si>
  <si>
    <t>Rate per 8 hour shift (Night Shift)</t>
  </si>
  <si>
    <t>Rate per 8 hour shift (Day Shift)</t>
  </si>
  <si>
    <t xml:space="preserve">Table 1.1 Additional Labour </t>
  </si>
  <si>
    <t>LABOUR</t>
  </si>
  <si>
    <t>Administration and Management fees</t>
  </si>
  <si>
    <t>AREA A</t>
  </si>
  <si>
    <t>AREA B</t>
  </si>
  <si>
    <t>AREA C</t>
  </si>
  <si>
    <t xml:space="preserve">Monthly </t>
  </si>
  <si>
    <t>Per bin</t>
  </si>
  <si>
    <t>ADHOC REQUEST</t>
  </si>
  <si>
    <t>RATE PER HOUR (VAT EXCL.)</t>
  </si>
  <si>
    <t>WASTE HANDLERS</t>
  </si>
  <si>
    <t>Ad hoc services</t>
  </si>
  <si>
    <t xml:space="preserve">Rate (Excl. VAT) </t>
  </si>
  <si>
    <t>Bees</t>
  </si>
  <si>
    <t>Wasps</t>
  </si>
  <si>
    <t>Snakes</t>
  </si>
  <si>
    <t>Bats</t>
  </si>
  <si>
    <t>OFFICE AND BUILDING NAME</t>
  </si>
  <si>
    <t>DESCRIPTION OF CURRENT EQUIPMENT</t>
  </si>
  <si>
    <t>KZN</t>
  </si>
  <si>
    <t>Customs House (c/o Quayside Road &amp; Bay Terrace Road, Durban Harbour)</t>
  </si>
  <si>
    <t>240l wheelie colour coded bins (red, green, black, blue)</t>
  </si>
  <si>
    <t>Isipingo Warehouse (6 Ernest Clockie Road, Warehouse A, Prospecton, Isipingo)</t>
  </si>
  <si>
    <t>Scanner Site (New Pier1, Maydon Wharf)</t>
  </si>
  <si>
    <t>EC</t>
  </si>
  <si>
    <t>Port Elizabeth ROR building</t>
  </si>
  <si>
    <t>Port Elizabeth Sanlam Building</t>
  </si>
  <si>
    <t>East London Waverley</t>
  </si>
  <si>
    <t>WC</t>
  </si>
  <si>
    <t>22 Hans Strijdom Ave, Cape Town</t>
  </si>
  <si>
    <t>Sable building, Bellville</t>
  </si>
  <si>
    <t>Supply of boxes for e-waste (Florescent tubes etc.)</t>
  </si>
  <si>
    <t xml:space="preserve">Supply of boxes for covid PPE waste minimum of 15kg boxes </t>
  </si>
  <si>
    <t>SUB-TOTAL COST OF WASTE MANAGEMENT SERVICES (VAT INCL) YEAR 1</t>
  </si>
  <si>
    <t>SUB-TOTAL COST OF WASTE MANAGEMENT SERVICES (VAT INCL) YEAR 2</t>
  </si>
  <si>
    <t>SUB-TOTAL COST OF WASTE MANAGEMENT SERVICES (VAT INCL) YEAR 3</t>
  </si>
  <si>
    <t>SUB-TOTAL COST OF WASTE MANAGEMENT SERVICES (VAT INCL) YEAR 4</t>
  </si>
  <si>
    <t>SUB-TOTAL COST OF WASTE MANAGEMENT SERVICES (VAT INCL) YEAR 5</t>
  </si>
  <si>
    <t>TOTAL COST OF WASTE MANAGEMENT SERVICES (VAT INCL)  FOR 5 YEARS</t>
  </si>
  <si>
    <t>COLLECTION, TRANSPORTATION AND DISPOSAL  OF  GENERAL AND RECYCLABLE WASTE  QUANTITIES (INDICATIVE)</t>
  </si>
  <si>
    <t xml:space="preserve">SITE </t>
  </si>
  <si>
    <t>UNIT OF MEASURE</t>
  </si>
  <si>
    <t>CURRENT QUANTITIES - COMPACTABLE AND NON-COMPACTABLE</t>
  </si>
  <si>
    <t>COLLECTION, TRANSPORTATION AND DISPOSAL OF  HAZARDOUS AND ADHOC SERVICE APPLICABLE TO ALL SARS SITES (INDICATIVE)</t>
  </si>
  <si>
    <t>ITEMS</t>
  </si>
  <si>
    <t>FREQUENCY OF COLLECTION</t>
  </si>
  <si>
    <t>Monthly</t>
  </si>
  <si>
    <t xml:space="preserve">TOTAL COST YEAR 2 (INCLUSIVE OF VAT) </t>
  </si>
  <si>
    <t xml:space="preserve">TOTAL COST YEAR 3 (INCLUSIVE OF VAT) </t>
  </si>
  <si>
    <t xml:space="preserve">TOTAL COST YEAR 4 (INCLUSIVE OF VAT) </t>
  </si>
  <si>
    <t xml:space="preserve">TOTAL COST YEAR 5 (INCLUSIVE OF VAT) </t>
  </si>
  <si>
    <t xml:space="preserve">TOTAL COST  FOR 5 YEARS (INCLUSIVE OF VAT) </t>
  </si>
  <si>
    <t>SUPPLY OF RECYCLABLE WASTE BOXES QUANTITIES (INDICATIVE)</t>
  </si>
  <si>
    <t>ESTIMATED QUANTITIES OF BOXES PER MONTH</t>
  </si>
  <si>
    <t>CLUSTER A NUMBER OF OFFICES</t>
  </si>
  <si>
    <t>ALL SARS SITES</t>
  </si>
  <si>
    <t>RENTAL EQUIPMENT (INDICATIVE) / SUPPLIED PER SITE</t>
  </si>
  <si>
    <t>Hazardous Electronic waste (Fluorescent tubes etc.)  -Hazardous waste collected monthly or when full</t>
  </si>
  <si>
    <t>Hazardous - covid 19 PPE (Hazardous waste collected monthly or when full)</t>
  </si>
  <si>
    <t xml:space="preserve"> COST PER BOX PER OFFICE (VAT EXCL.)</t>
  </si>
  <si>
    <t xml:space="preserve">BIDDERS TO PROVIDE SARS WITH THE BREAKDOWN OF THE TOTAL COST INPUTED </t>
  </si>
  <si>
    <t>Automatic hand sanitizer Dispenser</t>
  </si>
  <si>
    <t>Automatic Hand Sanitizer Refill 800ml</t>
  </si>
  <si>
    <t>Clear Plastic Bin Liners For  Waste Paper Bin (50 Micron)</t>
  </si>
  <si>
    <r>
      <t>Shredding and disposal of confidential paper: includes supply of shredders</t>
    </r>
    <r>
      <rPr>
        <b/>
        <sz val="9"/>
        <rFont val="Arial"/>
        <family val="2"/>
      </rPr>
      <t xml:space="preserve"> ( UNIT OF MEASURE IS PER BIN)</t>
    </r>
  </si>
  <si>
    <r>
      <t xml:space="preserve">She Bin Service
</t>
    </r>
    <r>
      <rPr>
        <b/>
        <sz val="9"/>
        <rFont val="Arial"/>
        <family val="2"/>
      </rPr>
      <t>Frequency - Weekly</t>
    </r>
  </si>
  <si>
    <t>GARDENING SERVICES AND LANDSCAPING SERVICES</t>
  </si>
  <si>
    <t>CLUSTER A - INLAND</t>
  </si>
  <si>
    <t>LIMPOPO, MPUMALANGA, GAUTENG, NORTH WEST AND FREE STATE</t>
  </si>
  <si>
    <r>
      <t xml:space="preserve">7. Bidders to refer to the following points of the specification regarding the </t>
    </r>
    <r>
      <rPr>
        <b/>
        <sz val="12"/>
        <color theme="1"/>
        <rFont val="Arial Narrow"/>
        <family val="2"/>
      </rPr>
      <t>GARDENING SERVICES AND LANDSCAPING SERVICES</t>
    </r>
    <r>
      <rPr>
        <sz val="12"/>
        <color theme="1"/>
        <rFont val="Arial Narrow"/>
        <family val="2"/>
      </rPr>
      <t xml:space="preserve"> to have a full understanding of the services required
</t>
    </r>
    <r>
      <rPr>
        <b/>
        <sz val="12"/>
        <color theme="1"/>
        <rFont val="Arial Narrow"/>
        <family val="2"/>
      </rPr>
      <t>3.4 SERVICE A4 - GARDENING SERVICES AND LANDSCAPING SERVICES
7. SPECIFICATIONS AND STANDARDS FOR GARDENING SERVICES AND LANDSCAPING SERVICES</t>
    </r>
  </si>
  <si>
    <t>Price per month (Excl. VAT)</t>
  </si>
  <si>
    <t>Yr 1 (with profit)</t>
  </si>
  <si>
    <t>Yr 2 (with escalation + profit)</t>
  </si>
  <si>
    <t>Yr 3 (with escalation + profit)</t>
  </si>
  <si>
    <t>Yr 4 (with escalation + profit)</t>
  </si>
  <si>
    <t>Yr 5 (with escalation + profit)</t>
  </si>
  <si>
    <t>SUB-TOTAL COST OF GARDENING SERVICES AND LANDSCAPING SERVICES (VAT INCL)</t>
  </si>
  <si>
    <t>BREAK AND FIX OF IRRIGATION SYSTEM</t>
  </si>
  <si>
    <t>BUSINESS HOURS</t>
  </si>
  <si>
    <t>AFTER HOURS</t>
  </si>
  <si>
    <t>STAND-BY HOURS</t>
  </si>
  <si>
    <t>Skill Description</t>
  </si>
  <si>
    <t>Hourly Rate</t>
  </si>
  <si>
    <t>Daily Rate</t>
  </si>
  <si>
    <t>Unskilled Labour</t>
  </si>
  <si>
    <t>Skilled Labour</t>
  </si>
  <si>
    <t xml:space="preserve"> GARDENING SERVICES AND LANDSCAPING SERVICES TOTAL TENDERED AMOUNT (VAT INCL)</t>
  </si>
  <si>
    <t>Dbn Harbour Scanner site</t>
  </si>
  <si>
    <t>Westville Prison DDU Unit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</si>
</sst>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7" formatCode="&quot;R&quot;\ #,##0.00;&quot;R&quot;\ \-#,##0.00"/>
    <numFmt numFmtId="44" formatCode="_ &quot;R&quot;\ * #,##0.00_ ;_ &quot;R&quot;\ * \-#,##0.00_ ;_ &quot;R&quot;\ * &quot;-&quot;??_ ;_ @_ "/>
    <numFmt numFmtId="43" formatCode="_ * #,##0.00_ ;_ * \-#,##0.00_ ;_ * &quot;-&quot;??_ ;_ @_ "/>
    <numFmt numFmtId="164" formatCode="&quot;R&quot;\ #,##0.00"/>
    <numFmt numFmtId="165" formatCode="_-* #,##0.00_-;\-* #,##0.00_-;_-* &quot;-&quot;??_-;_-@_-"/>
    <numFmt numFmtId="166" formatCode="&quot;R&quot;#,##0.00"/>
  </numFmts>
  <fonts count="60" x14ac:knownFonts="1">
    <font>
      <sz val="11"/>
      <color theme="1"/>
      <name val="Calibri"/>
      <family val="2"/>
      <scheme val="minor"/>
    </font>
    <font>
      <sz val="10"/>
      <name val="Arial"/>
      <family val="2"/>
    </font>
    <font>
      <u/>
      <sz val="10"/>
      <color indexed="12"/>
      <name val="Arial"/>
      <family val="2"/>
    </font>
    <font>
      <sz val="11"/>
      <color theme="1"/>
      <name val="Arial Narrow"/>
      <family val="2"/>
    </font>
    <font>
      <sz val="11"/>
      <color theme="1"/>
      <name val="Calibri"/>
      <family val="2"/>
      <scheme val="minor"/>
    </font>
    <font>
      <sz val="9"/>
      <color theme="1"/>
      <name val="Arial"/>
      <family val="2"/>
    </font>
    <font>
      <sz val="11"/>
      <color theme="1"/>
      <name val="Arial"/>
      <family val="2"/>
    </font>
    <font>
      <b/>
      <sz val="10"/>
      <name val="Arial"/>
      <family val="2"/>
    </font>
    <font>
      <b/>
      <sz val="11"/>
      <color theme="1"/>
      <name val="Arial"/>
      <family val="2"/>
    </font>
    <font>
      <sz val="10"/>
      <color theme="0"/>
      <name val="Arial"/>
      <family val="2"/>
    </font>
    <font>
      <b/>
      <u/>
      <sz val="10"/>
      <color theme="1"/>
      <name val="Arial"/>
      <family val="2"/>
    </font>
    <font>
      <sz val="10"/>
      <color theme="1"/>
      <name val="Arial"/>
      <family val="2"/>
    </font>
    <font>
      <b/>
      <sz val="10"/>
      <color theme="1"/>
      <name val="Arial"/>
      <family val="2"/>
    </font>
    <font>
      <b/>
      <sz val="9"/>
      <color theme="1"/>
      <name val="Arial"/>
      <family val="2"/>
    </font>
    <font>
      <b/>
      <sz val="12"/>
      <color theme="0"/>
      <name val="Arial"/>
      <family val="2"/>
    </font>
    <font>
      <b/>
      <sz val="9"/>
      <name val="Arial"/>
      <family val="2"/>
    </font>
    <font>
      <b/>
      <sz val="9"/>
      <color indexed="8"/>
      <name val="Arial"/>
      <family val="2"/>
    </font>
    <font>
      <sz val="9"/>
      <name val="Arial"/>
      <family val="2"/>
    </font>
    <font>
      <b/>
      <u/>
      <sz val="9"/>
      <color theme="1"/>
      <name val="Arial"/>
      <family val="2"/>
    </font>
    <font>
      <b/>
      <sz val="9"/>
      <color theme="0"/>
      <name val="Arial"/>
      <family val="2"/>
    </font>
    <font>
      <b/>
      <sz val="11"/>
      <color theme="0"/>
      <name val="Arial"/>
      <family val="2"/>
    </font>
    <font>
      <b/>
      <sz val="11"/>
      <name val="Arial"/>
      <family val="2"/>
    </font>
    <font>
      <b/>
      <sz val="11"/>
      <color theme="1"/>
      <name val="Calibri"/>
      <family val="2"/>
      <scheme val="minor"/>
    </font>
    <font>
      <sz val="11"/>
      <name val="Arial"/>
      <family val="2"/>
    </font>
    <font>
      <b/>
      <sz val="11"/>
      <color rgb="FF000000"/>
      <name val="Arial"/>
      <family val="2"/>
    </font>
    <font>
      <sz val="11"/>
      <color rgb="FF000000"/>
      <name val="Arial"/>
      <family val="2"/>
    </font>
    <font>
      <b/>
      <sz val="11"/>
      <color rgb="FF000000"/>
      <name val="Calibri"/>
      <family val="2"/>
      <scheme val="minor"/>
    </font>
    <font>
      <b/>
      <u/>
      <sz val="11"/>
      <color theme="1"/>
      <name val="Arial"/>
      <family val="2"/>
    </font>
    <font>
      <b/>
      <u/>
      <sz val="11"/>
      <color theme="1"/>
      <name val="Arial Narrow"/>
      <family val="2"/>
    </font>
    <font>
      <sz val="12"/>
      <name val="Arial Narrow"/>
      <family val="2"/>
    </font>
    <font>
      <b/>
      <sz val="12"/>
      <name val="Arial Narrow"/>
      <family val="2"/>
    </font>
    <font>
      <sz val="12"/>
      <color rgb="FFFF0000"/>
      <name val="Arial Narrow"/>
      <family val="2"/>
    </font>
    <font>
      <sz val="12"/>
      <color theme="1"/>
      <name val="Arial Narrow"/>
      <family val="2"/>
    </font>
    <font>
      <b/>
      <sz val="12"/>
      <color theme="1"/>
      <name val="Arial Narrow"/>
      <family val="2"/>
    </font>
    <font>
      <b/>
      <sz val="10"/>
      <color indexed="8"/>
      <name val="Arial"/>
      <family val="2"/>
    </font>
    <font>
      <sz val="10"/>
      <color rgb="FFC00000"/>
      <name val="Arial"/>
      <family val="2"/>
    </font>
    <font>
      <b/>
      <sz val="10"/>
      <color theme="0"/>
      <name val="Arial"/>
      <family val="2"/>
    </font>
    <font>
      <b/>
      <sz val="12"/>
      <name val="Arial"/>
      <family val="2"/>
    </font>
    <font>
      <b/>
      <sz val="12"/>
      <color indexed="8"/>
      <name val="Arial"/>
      <family val="2"/>
    </font>
    <font>
      <sz val="10"/>
      <color indexed="8"/>
      <name val="Arial"/>
      <family val="2"/>
    </font>
    <font>
      <sz val="10"/>
      <color rgb="FF000000"/>
      <name val="Arial"/>
      <family val="2"/>
    </font>
    <font>
      <sz val="10"/>
      <color theme="1"/>
      <name val="Calibri"/>
      <family val="2"/>
      <scheme val="minor"/>
    </font>
    <font>
      <b/>
      <sz val="14"/>
      <color theme="1"/>
      <name val="Calibri"/>
      <family val="2"/>
      <scheme val="minor"/>
    </font>
    <font>
      <sz val="12"/>
      <color theme="0"/>
      <name val="Arial Narrow"/>
      <family val="2"/>
    </font>
    <font>
      <b/>
      <u/>
      <sz val="12"/>
      <color theme="1"/>
      <name val="Arial Narrow"/>
      <family val="2"/>
    </font>
    <font>
      <b/>
      <sz val="11"/>
      <color rgb="FFFF0000"/>
      <name val="Arial"/>
      <family val="2"/>
    </font>
    <font>
      <sz val="8"/>
      <color theme="1"/>
      <name val="Arial"/>
      <family val="2"/>
    </font>
    <font>
      <b/>
      <sz val="10"/>
      <color rgb="FF000000"/>
      <name val="Arial"/>
      <family val="2"/>
    </font>
    <font>
      <b/>
      <sz val="11"/>
      <color theme="1"/>
      <name val="Arial Narrow"/>
      <family val="2"/>
    </font>
    <font>
      <b/>
      <sz val="12"/>
      <color rgb="FFFFFFFF"/>
      <name val="Arial Narrow"/>
      <family val="2"/>
    </font>
    <font>
      <b/>
      <u/>
      <sz val="14"/>
      <color theme="1"/>
      <name val="Arial Narrow"/>
      <family val="2"/>
    </font>
    <font>
      <b/>
      <sz val="11"/>
      <color rgb="FFFFFFFF"/>
      <name val="Arial Narrow"/>
      <family val="2"/>
    </font>
    <font>
      <sz val="11"/>
      <color rgb="FFC00000"/>
      <name val="Arial Narrow"/>
      <family val="2"/>
    </font>
    <font>
      <sz val="11"/>
      <name val="Arial Narrow"/>
      <family val="2"/>
    </font>
    <font>
      <b/>
      <sz val="12"/>
      <color theme="0"/>
      <name val="Arial Narrow"/>
      <family val="2"/>
    </font>
    <font>
      <b/>
      <u/>
      <sz val="14"/>
      <name val="Arial Narrow"/>
      <family val="2"/>
    </font>
    <font>
      <sz val="13"/>
      <color theme="1"/>
      <name val="Arial"/>
      <family val="2"/>
    </font>
    <font>
      <b/>
      <u/>
      <sz val="13"/>
      <color theme="0"/>
      <name val="Arial"/>
      <family val="2"/>
    </font>
    <font>
      <sz val="9"/>
      <color rgb="FFFF0000"/>
      <name val="Arial"/>
      <family val="2"/>
    </font>
    <font>
      <b/>
      <sz val="11"/>
      <name val="Arial Narrow"/>
      <family val="2"/>
    </font>
  </fonts>
  <fills count="22">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theme="4" tint="-0.49998474074526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indexed="22"/>
        <bgColor indexed="64"/>
      </patternFill>
    </fill>
    <fill>
      <patternFill patternType="solid">
        <fgColor theme="8" tint="-0.249977111117893"/>
        <bgColor indexed="64"/>
      </patternFill>
    </fill>
    <fill>
      <patternFill patternType="solid">
        <fgColor rgb="FF00B0F0"/>
        <bgColor indexed="64"/>
      </patternFill>
    </fill>
    <fill>
      <patternFill patternType="solid">
        <fgColor theme="8" tint="0.39997558519241921"/>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rgb="FFFFC000"/>
        <bgColor indexed="64"/>
      </patternFill>
    </fill>
    <fill>
      <patternFill patternType="solid">
        <fgColor theme="3" tint="0.79998168889431442"/>
        <bgColor indexed="64"/>
      </patternFill>
    </fill>
    <fill>
      <patternFill patternType="solid">
        <fgColor theme="4" tint="-0.249977111117893"/>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3"/>
        <bgColor indexed="64"/>
      </patternFill>
    </fill>
    <fill>
      <patternFill patternType="solid">
        <fgColor theme="3" tint="0.59999389629810485"/>
        <bgColor indexed="64"/>
      </patternFill>
    </fill>
  </fills>
  <borders count="8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auto="1"/>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style="thin">
        <color indexed="64"/>
      </left>
      <right style="thin">
        <color indexed="64"/>
      </right>
      <top style="thin">
        <color indexed="64"/>
      </top>
      <bottom/>
      <diagonal/>
    </border>
    <border>
      <left style="medium">
        <color indexed="64"/>
      </left>
      <right style="thin">
        <color auto="1"/>
      </right>
      <top style="thin">
        <color auto="1"/>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auto="1"/>
      </left>
      <right style="thin">
        <color auto="1"/>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rgb="FF000000"/>
      </bottom>
      <diagonal/>
    </border>
    <border>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indexed="64"/>
      </left>
      <right/>
      <top style="medium">
        <color rgb="FF000000"/>
      </top>
      <bottom style="medium">
        <color rgb="FF000000"/>
      </bottom>
      <diagonal/>
    </border>
    <border>
      <left/>
      <right/>
      <top style="medium">
        <color rgb="FF000000"/>
      </top>
      <bottom style="medium">
        <color rgb="FF000000"/>
      </bottom>
      <diagonal/>
    </border>
    <border>
      <left/>
      <right style="medium">
        <color indexed="64"/>
      </right>
      <top style="medium">
        <color rgb="FF000000"/>
      </top>
      <bottom style="medium">
        <color rgb="FF000000"/>
      </bottom>
      <diagonal/>
    </border>
    <border>
      <left style="medium">
        <color indexed="64"/>
      </left>
      <right/>
      <top style="medium">
        <color rgb="FF000000"/>
      </top>
      <bottom style="medium">
        <color indexed="64"/>
      </bottom>
      <diagonal/>
    </border>
    <border>
      <left/>
      <right/>
      <top style="medium">
        <color rgb="FF000000"/>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auto="1"/>
      </left>
      <right/>
      <top style="medium">
        <color indexed="64"/>
      </top>
      <bottom style="medium">
        <color indexed="64"/>
      </bottom>
      <diagonal/>
    </border>
    <border>
      <left/>
      <right/>
      <top style="thin">
        <color indexed="64"/>
      </top>
      <bottom/>
      <diagonal/>
    </border>
    <border>
      <left/>
      <right/>
      <top/>
      <bottom style="thin">
        <color indexed="64"/>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indexed="64"/>
      </left>
      <right style="medium">
        <color rgb="FF000000"/>
      </right>
      <top style="medium">
        <color indexed="64"/>
      </top>
      <bottom style="medium">
        <color indexed="64"/>
      </bottom>
      <diagonal/>
    </border>
    <border>
      <left style="medium">
        <color rgb="FF000000"/>
      </left>
      <right/>
      <top/>
      <bottom/>
      <diagonal/>
    </border>
    <border>
      <left/>
      <right style="medium">
        <color rgb="FF000000"/>
      </right>
      <top/>
      <bottom/>
      <diagonal/>
    </border>
    <border>
      <left/>
      <right/>
      <top/>
      <bottom style="medium">
        <color rgb="FF000000"/>
      </bottom>
      <diagonal/>
    </border>
    <border>
      <left style="thin">
        <color auto="1"/>
      </left>
      <right/>
      <top style="thin">
        <color auto="1"/>
      </top>
      <bottom style="medium">
        <color indexed="64"/>
      </bottom>
      <diagonal/>
    </border>
    <border>
      <left style="thin">
        <color auto="1"/>
      </left>
      <right/>
      <top/>
      <bottom/>
      <diagonal/>
    </border>
    <border>
      <left style="thin">
        <color auto="1"/>
      </left>
      <right/>
      <top/>
      <bottom style="thin">
        <color auto="1"/>
      </bottom>
      <diagonal/>
    </border>
    <border>
      <left style="thin">
        <color indexed="64"/>
      </left>
      <right style="thin">
        <color indexed="64"/>
      </right>
      <top style="medium">
        <color indexed="64"/>
      </top>
      <bottom/>
      <diagonal/>
    </border>
    <border>
      <left style="medium">
        <color indexed="64"/>
      </left>
      <right style="thin">
        <color auto="1"/>
      </right>
      <top style="medium">
        <color indexed="64"/>
      </top>
      <bottom/>
      <diagonal/>
    </border>
    <border>
      <left/>
      <right style="thin">
        <color theme="0" tint="-0.249977111117893"/>
      </right>
      <top style="thin">
        <color theme="0" tint="-0.249977111117893"/>
      </top>
      <bottom style="thin">
        <color theme="0" tint="-0.249977111117893"/>
      </bottom>
      <diagonal/>
    </border>
    <border>
      <left/>
      <right style="medium">
        <color indexed="64"/>
      </right>
      <top/>
      <bottom style="thin">
        <color indexed="64"/>
      </bottom>
      <diagonal/>
    </border>
    <border>
      <left style="medium">
        <color indexed="64"/>
      </left>
      <right style="thin">
        <color theme="0" tint="-0.249977111117893"/>
      </right>
      <top style="medium">
        <color indexed="64"/>
      </top>
      <bottom style="medium">
        <color indexed="64"/>
      </bottom>
      <diagonal/>
    </border>
    <border>
      <left style="thin">
        <color theme="0" tint="-0.249977111117893"/>
      </left>
      <right style="thin">
        <color theme="0" tint="-0.249977111117893"/>
      </right>
      <top style="medium">
        <color indexed="64"/>
      </top>
      <bottom style="medium">
        <color indexed="64"/>
      </bottom>
      <diagonal/>
    </border>
    <border>
      <left style="thin">
        <color theme="0" tint="-0.249977111117893"/>
      </left>
      <right style="medium">
        <color indexed="64"/>
      </right>
      <top style="medium">
        <color indexed="64"/>
      </top>
      <bottom style="medium">
        <color indexed="64"/>
      </bottom>
      <diagonal/>
    </border>
    <border>
      <left/>
      <right style="thin">
        <color indexed="64"/>
      </right>
      <top/>
      <bottom style="medium">
        <color indexed="64"/>
      </bottom>
      <diagonal/>
    </border>
    <border>
      <left style="thin">
        <color auto="1"/>
      </left>
      <right/>
      <top/>
      <bottom style="medium">
        <color indexed="64"/>
      </bottom>
      <diagonal/>
    </border>
    <border>
      <left style="thin">
        <color theme="0" tint="-0.249977111117893"/>
      </left>
      <right style="thin">
        <color theme="0" tint="-0.249977111117893"/>
      </right>
      <top style="medium">
        <color indexed="64"/>
      </top>
      <bottom/>
      <diagonal/>
    </border>
    <border>
      <left style="thin">
        <color auto="1"/>
      </left>
      <right/>
      <top style="medium">
        <color indexed="64"/>
      </top>
      <bottom style="thin">
        <color auto="1"/>
      </bottom>
      <diagonal/>
    </border>
    <border>
      <left style="medium">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thin">
        <color indexed="64"/>
      </right>
      <top style="medium">
        <color indexed="64"/>
      </top>
      <bottom style="thin">
        <color indexed="64"/>
      </bottom>
      <diagonal/>
    </border>
  </borders>
  <cellStyleXfs count="8">
    <xf numFmtId="0" fontId="0" fillId="0" borderId="0"/>
    <xf numFmtId="0" fontId="1" fillId="0" borderId="0"/>
    <xf numFmtId="0" fontId="1" fillId="0" borderId="0"/>
    <xf numFmtId="0" fontId="2" fillId="0" borderId="0" applyNumberFormat="0" applyFill="0" applyBorder="0" applyAlignment="0" applyProtection="0">
      <alignment vertical="top"/>
      <protection locked="0"/>
    </xf>
    <xf numFmtId="43" fontId="4" fillId="0" borderId="0" applyFont="0" applyFill="0" applyBorder="0" applyAlignment="0" applyProtection="0"/>
    <xf numFmtId="9"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cellStyleXfs>
  <cellXfs count="673">
    <xf numFmtId="0" fontId="0" fillId="0" borderId="0" xfId="0"/>
    <xf numFmtId="0" fontId="5" fillId="0" borderId="0" xfId="0" applyFont="1"/>
    <xf numFmtId="0" fontId="5" fillId="0" borderId="0" xfId="0" applyFont="1" applyAlignment="1">
      <alignment horizontal="center"/>
    </xf>
    <xf numFmtId="0" fontId="6" fillId="0" borderId="0" xfId="0" applyFont="1" applyProtection="1"/>
    <xf numFmtId="0" fontId="7" fillId="0" borderId="14" xfId="0" applyFont="1" applyFill="1" applyBorder="1" applyAlignment="1" applyProtection="1"/>
    <xf numFmtId="0" fontId="8" fillId="0" borderId="0" xfId="0" applyFont="1" applyProtection="1"/>
    <xf numFmtId="0" fontId="3" fillId="2" borderId="18" xfId="0" applyFont="1" applyFill="1" applyBorder="1"/>
    <xf numFmtId="0" fontId="3" fillId="2" borderId="18" xfId="0" applyFont="1" applyFill="1" applyBorder="1" applyAlignment="1"/>
    <xf numFmtId="0" fontId="0" fillId="0" borderId="0" xfId="0" applyAlignment="1"/>
    <xf numFmtId="0" fontId="13" fillId="0" borderId="0" xfId="0" applyFont="1"/>
    <xf numFmtId="0" fontId="13" fillId="6" borderId="26" xfId="0" applyFont="1" applyFill="1" applyBorder="1" applyAlignment="1" applyProtection="1">
      <alignment vertical="top"/>
    </xf>
    <xf numFmtId="0" fontId="13" fillId="6" borderId="26" xfId="0" applyFont="1" applyFill="1" applyBorder="1" applyAlignment="1" applyProtection="1">
      <alignment horizontal="center" vertical="top"/>
    </xf>
    <xf numFmtId="0" fontId="13" fillId="6" borderId="26" xfId="0" applyFont="1" applyFill="1" applyBorder="1" applyAlignment="1" applyProtection="1">
      <alignment horizontal="center" vertical="top" wrapText="1"/>
    </xf>
    <xf numFmtId="0" fontId="16" fillId="7" borderId="27" xfId="0" applyFont="1" applyFill="1" applyBorder="1" applyAlignment="1">
      <alignment horizontal="center" vertical="top" wrapText="1"/>
    </xf>
    <xf numFmtId="0" fontId="5" fillId="0" borderId="28" xfId="0" applyFont="1" applyBorder="1" applyAlignment="1">
      <alignment horizontal="center"/>
    </xf>
    <xf numFmtId="0" fontId="5" fillId="2" borderId="29" xfId="0" applyFont="1" applyFill="1" applyBorder="1" applyAlignment="1">
      <alignment vertical="center" wrapText="1"/>
    </xf>
    <xf numFmtId="0" fontId="5" fillId="0" borderId="29" xfId="0" applyFont="1" applyBorder="1" applyAlignment="1" applyProtection="1">
      <alignment horizontal="center"/>
    </xf>
    <xf numFmtId="164" fontId="5" fillId="2" borderId="30" xfId="4" applyNumberFormat="1" applyFont="1" applyFill="1" applyBorder="1" applyProtection="1"/>
    <xf numFmtId="0" fontId="5" fillId="2" borderId="1" xfId="0" applyFont="1" applyFill="1" applyBorder="1" applyAlignment="1">
      <alignment vertical="center" wrapText="1"/>
    </xf>
    <xf numFmtId="0" fontId="5" fillId="0" borderId="1" xfId="0" applyFont="1" applyBorder="1" applyAlignment="1" applyProtection="1">
      <alignment horizontal="center"/>
    </xf>
    <xf numFmtId="164" fontId="5" fillId="3" borderId="1" xfId="4" applyNumberFormat="1" applyFont="1" applyFill="1" applyBorder="1" applyProtection="1">
      <protection locked="0"/>
    </xf>
    <xf numFmtId="0" fontId="5" fillId="2" borderId="1" xfId="0" applyFont="1" applyFill="1" applyBorder="1" applyAlignment="1">
      <alignment horizontal="left" vertical="top" wrapText="1"/>
    </xf>
    <xf numFmtId="0" fontId="17" fillId="2" borderId="1" xfId="0" applyFont="1" applyFill="1" applyBorder="1" applyAlignment="1">
      <alignment vertical="center" wrapText="1"/>
    </xf>
    <xf numFmtId="0" fontId="17" fillId="2" borderId="31" xfId="0" applyFont="1" applyFill="1" applyBorder="1" applyAlignment="1">
      <alignment vertical="center" wrapText="1"/>
    </xf>
    <xf numFmtId="164" fontId="5" fillId="3" borderId="31" xfId="4" applyNumberFormat="1" applyFont="1" applyFill="1" applyBorder="1" applyProtection="1">
      <protection locked="0"/>
    </xf>
    <xf numFmtId="0" fontId="5" fillId="0" borderId="1" xfId="0" applyFont="1" applyBorder="1" applyAlignment="1">
      <alignment horizontal="center"/>
    </xf>
    <xf numFmtId="164" fontId="5" fillId="2" borderId="33" xfId="4" applyNumberFormat="1" applyFont="1" applyFill="1" applyBorder="1" applyProtection="1"/>
    <xf numFmtId="164" fontId="13" fillId="2" borderId="27" xfId="4" applyNumberFormat="1" applyFont="1" applyFill="1" applyBorder="1" applyProtection="1"/>
    <xf numFmtId="0" fontId="15" fillId="2" borderId="0" xfId="0" applyFont="1" applyFill="1" applyBorder="1" applyAlignment="1">
      <alignment horizontal="center" vertical="center" wrapText="1"/>
    </xf>
    <xf numFmtId="0" fontId="15" fillId="5" borderId="15" xfId="0" applyFont="1" applyFill="1" applyBorder="1" applyAlignment="1">
      <alignment horizontal="center" vertical="top" wrapText="1"/>
    </xf>
    <xf numFmtId="0" fontId="17" fillId="2" borderId="29" xfId="0" applyFont="1" applyFill="1" applyBorder="1" applyAlignment="1">
      <alignment vertical="center" wrapText="1"/>
    </xf>
    <xf numFmtId="1" fontId="5" fillId="0" borderId="29" xfId="0" applyNumberFormat="1" applyFont="1" applyBorder="1" applyAlignment="1">
      <alignment horizontal="center"/>
    </xf>
    <xf numFmtId="0" fontId="5" fillId="0" borderId="29" xfId="0" applyFont="1" applyBorder="1" applyAlignment="1">
      <alignment horizontal="center"/>
    </xf>
    <xf numFmtId="164" fontId="5" fillId="3" borderId="29" xfId="0" applyNumberFormat="1" applyFont="1" applyFill="1" applyBorder="1"/>
    <xf numFmtId="164" fontId="5" fillId="3" borderId="1" xfId="0" applyNumberFormat="1" applyFont="1" applyFill="1" applyBorder="1"/>
    <xf numFmtId="0" fontId="5" fillId="0" borderId="31" xfId="0" applyFont="1" applyFill="1" applyBorder="1" applyAlignment="1">
      <alignment vertical="center" wrapText="1"/>
    </xf>
    <xf numFmtId="0" fontId="5" fillId="0" borderId="31" xfId="0" applyFont="1" applyBorder="1" applyAlignment="1">
      <alignment horizontal="center"/>
    </xf>
    <xf numFmtId="164" fontId="5" fillId="3" borderId="31" xfId="0" applyNumberFormat="1" applyFont="1" applyFill="1" applyBorder="1"/>
    <xf numFmtId="164" fontId="5" fillId="2" borderId="4" xfId="4" applyNumberFormat="1" applyFont="1" applyFill="1" applyBorder="1" applyProtection="1"/>
    <xf numFmtId="164" fontId="5" fillId="2" borderId="6" xfId="4" applyNumberFormat="1" applyFont="1" applyFill="1" applyBorder="1" applyProtection="1"/>
    <xf numFmtId="164" fontId="13" fillId="2" borderId="6" xfId="4" applyNumberFormat="1" applyFont="1" applyFill="1" applyBorder="1" applyProtection="1"/>
    <xf numFmtId="164" fontId="13" fillId="2" borderId="33" xfId="4" applyNumberFormat="1" applyFont="1" applyFill="1" applyBorder="1" applyProtection="1"/>
    <xf numFmtId="164" fontId="13" fillId="2" borderId="0" xfId="4" applyNumberFormat="1" applyFont="1" applyFill="1" applyBorder="1" applyProtection="1"/>
    <xf numFmtId="0" fontId="15" fillId="5" borderId="25" xfId="0" applyFont="1" applyFill="1" applyBorder="1" applyAlignment="1">
      <alignment vertical="center" wrapText="1"/>
    </xf>
    <xf numFmtId="164" fontId="5" fillId="3" borderId="1" xfId="6" applyNumberFormat="1" applyFont="1" applyFill="1" applyBorder="1" applyAlignment="1">
      <alignment horizontal="center" vertical="center"/>
    </xf>
    <xf numFmtId="7" fontId="5" fillId="0" borderId="6" xfId="0" applyNumberFormat="1" applyFont="1" applyBorder="1"/>
    <xf numFmtId="1" fontId="5" fillId="0" borderId="1" xfId="6" applyNumberFormat="1" applyFont="1" applyFill="1" applyBorder="1" applyAlignment="1">
      <alignment horizontal="center" vertical="center"/>
    </xf>
    <xf numFmtId="0" fontId="5" fillId="2" borderId="5" xfId="0" applyFont="1" applyFill="1" applyBorder="1" applyAlignment="1">
      <alignment horizontal="center" vertical="center" wrapText="1"/>
    </xf>
    <xf numFmtId="1" fontId="5" fillId="0" borderId="29" xfId="6" applyNumberFormat="1" applyFont="1" applyFill="1" applyBorder="1" applyAlignment="1">
      <alignment horizontal="center" vertical="center"/>
    </xf>
    <xf numFmtId="164" fontId="5" fillId="3" borderId="29" xfId="6" applyNumberFormat="1" applyFont="1" applyFill="1" applyBorder="1" applyAlignment="1">
      <alignment horizontal="center" vertical="center"/>
    </xf>
    <xf numFmtId="7" fontId="5" fillId="0" borderId="30" xfId="0" applyNumberFormat="1" applyFont="1" applyBorder="1"/>
    <xf numFmtId="0" fontId="19" fillId="4" borderId="15" xfId="0" applyFont="1" applyFill="1" applyBorder="1" applyAlignment="1">
      <alignment horizontal="center"/>
    </xf>
    <xf numFmtId="0" fontId="19" fillId="4" borderId="14" xfId="0" applyFont="1" applyFill="1" applyBorder="1" applyAlignment="1">
      <alignment horizontal="center"/>
    </xf>
    <xf numFmtId="0" fontId="20" fillId="4" borderId="14" xfId="0" applyFont="1" applyFill="1" applyBorder="1" applyAlignment="1">
      <alignment horizontal="center"/>
    </xf>
    <xf numFmtId="0" fontId="5" fillId="0" borderId="14" xfId="0" applyFont="1" applyBorder="1" applyAlignment="1">
      <alignment horizontal="left"/>
    </xf>
    <xf numFmtId="9" fontId="5" fillId="3" borderId="14" xfId="5" applyFont="1" applyFill="1" applyBorder="1"/>
    <xf numFmtId="9" fontId="5" fillId="3" borderId="23" xfId="5" applyFont="1" applyFill="1" applyBorder="1"/>
    <xf numFmtId="0" fontId="6" fillId="3" borderId="24" xfId="5" applyNumberFormat="1" applyFont="1" applyFill="1" applyBorder="1"/>
    <xf numFmtId="164" fontId="8" fillId="0" borderId="14" xfId="0" applyNumberFormat="1" applyFont="1" applyFill="1" applyBorder="1"/>
    <xf numFmtId="0" fontId="6" fillId="0" borderId="10" xfId="0" applyFont="1" applyBorder="1" applyAlignment="1" applyProtection="1">
      <alignment horizontal="center"/>
    </xf>
    <xf numFmtId="0" fontId="6" fillId="0" borderId="11" xfId="0" applyFont="1" applyBorder="1" applyAlignment="1" applyProtection="1">
      <alignment horizontal="center"/>
    </xf>
    <xf numFmtId="0" fontId="6" fillId="0" borderId="12" xfId="0" applyFont="1" applyBorder="1" applyAlignment="1" applyProtection="1">
      <alignment horizontal="center"/>
    </xf>
    <xf numFmtId="0" fontId="6" fillId="0" borderId="0" xfId="0" applyFont="1" applyAlignment="1" applyProtection="1">
      <alignment horizontal="left"/>
    </xf>
    <xf numFmtId="0" fontId="7" fillId="0" borderId="0" xfId="0" applyFont="1" applyFill="1" applyBorder="1" applyAlignment="1" applyProtection="1"/>
    <xf numFmtId="0" fontId="9" fillId="0" borderId="0" xfId="0" applyFont="1" applyFill="1" applyBorder="1" applyAlignment="1" applyProtection="1">
      <alignment horizontal="center"/>
    </xf>
    <xf numFmtId="0" fontId="8" fillId="0" borderId="0" xfId="0" applyFont="1" applyBorder="1" applyAlignment="1" applyProtection="1">
      <alignment horizontal="left" wrapText="1"/>
    </xf>
    <xf numFmtId="0" fontId="8" fillId="0" borderId="0" xfId="0" applyFont="1" applyBorder="1" applyAlignment="1" applyProtection="1">
      <alignment horizontal="center" wrapText="1"/>
    </xf>
    <xf numFmtId="165" fontId="8" fillId="2" borderId="0" xfId="0" applyNumberFormat="1" applyFont="1" applyFill="1" applyBorder="1" applyAlignment="1" applyProtection="1">
      <alignment wrapText="1"/>
    </xf>
    <xf numFmtId="0" fontId="8" fillId="0" borderId="0" xfId="0" applyFont="1" applyBorder="1" applyAlignment="1" applyProtection="1"/>
    <xf numFmtId="0" fontId="8" fillId="6" borderId="25" xfId="0" applyFont="1" applyFill="1" applyBorder="1" applyAlignment="1" applyProtection="1">
      <alignment horizontal="left" vertical="top"/>
    </xf>
    <xf numFmtId="0" fontId="8" fillId="6" borderId="26" xfId="0" applyFont="1" applyFill="1" applyBorder="1" applyAlignment="1" applyProtection="1">
      <alignment horizontal="center" vertical="top" wrapText="1"/>
    </xf>
    <xf numFmtId="0" fontId="8" fillId="6" borderId="34" xfId="0" applyFont="1" applyFill="1" applyBorder="1" applyAlignment="1" applyProtection="1">
      <alignment horizontal="center" vertical="top" wrapText="1"/>
    </xf>
    <xf numFmtId="0" fontId="6" fillId="0" borderId="35" xfId="0" applyFont="1" applyFill="1" applyBorder="1" applyAlignment="1" applyProtection="1">
      <alignment horizontal="left"/>
    </xf>
    <xf numFmtId="0" fontId="6" fillId="0" borderId="36" xfId="0" applyFont="1" applyBorder="1" applyProtection="1"/>
    <xf numFmtId="164" fontId="23" fillId="3" borderId="1" xfId="4" applyNumberFormat="1" applyFont="1" applyFill="1" applyBorder="1" applyProtection="1">
      <protection locked="0"/>
    </xf>
    <xf numFmtId="164" fontId="6" fillId="2" borderId="6" xfId="4" applyNumberFormat="1" applyFont="1" applyFill="1" applyBorder="1" applyProtection="1"/>
    <xf numFmtId="0" fontId="6" fillId="0" borderId="5" xfId="0" applyFont="1" applyFill="1" applyBorder="1" applyAlignment="1" applyProtection="1">
      <alignment horizontal="left" wrapText="1"/>
    </xf>
    <xf numFmtId="0" fontId="6" fillId="0" borderId="1" xfId="0" applyFont="1" applyBorder="1" applyProtection="1"/>
    <xf numFmtId="164" fontId="21" fillId="2" borderId="12" xfId="4" applyNumberFormat="1" applyFont="1" applyFill="1" applyBorder="1" applyProtection="1"/>
    <xf numFmtId="164" fontId="23" fillId="2" borderId="14" xfId="4" applyNumberFormat="1" applyFont="1" applyFill="1" applyBorder="1" applyProtection="1"/>
    <xf numFmtId="164" fontId="8" fillId="2" borderId="14" xfId="4" applyNumberFormat="1" applyFont="1" applyFill="1" applyBorder="1" applyAlignment="1" applyProtection="1"/>
    <xf numFmtId="0" fontId="6" fillId="0" borderId="0" xfId="0" applyFont="1" applyBorder="1" applyAlignment="1" applyProtection="1">
      <alignment horizontal="center" vertical="center" textRotation="90"/>
    </xf>
    <xf numFmtId="164" fontId="8" fillId="2" borderId="0" xfId="4" applyNumberFormat="1" applyFont="1" applyFill="1" applyBorder="1" applyAlignment="1" applyProtection="1"/>
    <xf numFmtId="164" fontId="24" fillId="3" borderId="14" xfId="0" applyNumberFormat="1" applyFont="1" applyFill="1" applyBorder="1" applyAlignment="1" applyProtection="1">
      <alignment horizontal="right" vertical="center" wrapText="1"/>
      <protection locked="0"/>
    </xf>
    <xf numFmtId="164" fontId="0" fillId="0" borderId="0" xfId="0" applyNumberFormat="1" applyFont="1" applyAlignment="1" applyProtection="1">
      <alignment vertical="center" wrapText="1"/>
    </xf>
    <xf numFmtId="164" fontId="24" fillId="3" borderId="12" xfId="0" applyNumberFormat="1" applyFont="1" applyFill="1" applyBorder="1" applyAlignment="1" applyProtection="1">
      <alignment horizontal="right" vertical="center"/>
      <protection locked="0"/>
    </xf>
    <xf numFmtId="164" fontId="24" fillId="3" borderId="14" xfId="0" applyNumberFormat="1" applyFont="1" applyFill="1" applyBorder="1" applyAlignment="1" applyProtection="1">
      <alignment horizontal="right" vertical="center"/>
      <protection locked="0"/>
    </xf>
    <xf numFmtId="164" fontId="24" fillId="0" borderId="14" xfId="0" applyNumberFormat="1" applyFont="1" applyFill="1" applyBorder="1" applyAlignment="1" applyProtection="1">
      <alignment horizontal="right" vertical="center"/>
    </xf>
    <xf numFmtId="164" fontId="22" fillId="0" borderId="0" xfId="0" applyNumberFormat="1" applyFont="1" applyAlignment="1" applyProtection="1">
      <alignment vertical="center" wrapText="1"/>
    </xf>
    <xf numFmtId="164" fontId="24" fillId="0" borderId="12" xfId="0" applyNumberFormat="1" applyFont="1" applyFill="1" applyBorder="1" applyAlignment="1" applyProtection="1">
      <alignment horizontal="right" vertical="center"/>
    </xf>
    <xf numFmtId="0" fontId="26" fillId="0" borderId="0" xfId="0" applyFont="1" applyBorder="1" applyAlignment="1" applyProtection="1">
      <alignment horizontal="center" vertical="center" textRotation="90" wrapText="1"/>
    </xf>
    <xf numFmtId="0" fontId="26" fillId="0" borderId="0" xfId="0" applyFont="1" applyFill="1" applyBorder="1" applyAlignment="1" applyProtection="1">
      <alignment horizontal="left" vertical="center"/>
    </xf>
    <xf numFmtId="164" fontId="26" fillId="0" borderId="0" xfId="0" applyNumberFormat="1" applyFont="1" applyFill="1" applyBorder="1" applyAlignment="1" applyProtection="1">
      <alignment horizontal="right" vertical="center"/>
    </xf>
    <xf numFmtId="0" fontId="26" fillId="0" borderId="0" xfId="0" applyFont="1" applyFill="1" applyBorder="1" applyAlignment="1" applyProtection="1">
      <alignment vertical="center"/>
    </xf>
    <xf numFmtId="0" fontId="6" fillId="0" borderId="0" xfId="0" applyFont="1" applyBorder="1" applyProtection="1"/>
    <xf numFmtId="0" fontId="20" fillId="4" borderId="15" xfId="0" applyFont="1" applyFill="1" applyBorder="1" applyAlignment="1">
      <alignment horizontal="center"/>
    </xf>
    <xf numFmtId="164" fontId="8" fillId="2" borderId="0" xfId="0" applyNumberFormat="1" applyFont="1" applyFill="1" applyBorder="1" applyAlignment="1" applyProtection="1">
      <alignment wrapText="1"/>
    </xf>
    <xf numFmtId="0" fontId="6" fillId="0" borderId="14" xfId="0" applyFont="1" applyBorder="1" applyAlignment="1">
      <alignment horizontal="left"/>
    </xf>
    <xf numFmtId="9" fontId="6" fillId="3" borderId="14" xfId="5" applyFont="1" applyFill="1" applyBorder="1"/>
    <xf numFmtId="9" fontId="6" fillId="3" borderId="23" xfId="5" applyFont="1" applyFill="1" applyBorder="1"/>
    <xf numFmtId="0" fontId="6" fillId="0" borderId="0" xfId="0" applyFont="1" applyFill="1" applyProtection="1"/>
    <xf numFmtId="0" fontId="6" fillId="0" borderId="0" xfId="0" applyFont="1" applyFill="1" applyBorder="1" applyAlignment="1">
      <alignment horizontal="left"/>
    </xf>
    <xf numFmtId="9" fontId="6" fillId="0" borderId="0" xfId="5" applyFont="1" applyFill="1" applyBorder="1"/>
    <xf numFmtId="0" fontId="6" fillId="0" borderId="0" xfId="5" applyNumberFormat="1" applyFont="1" applyFill="1" applyBorder="1"/>
    <xf numFmtId="164" fontId="8" fillId="0" borderId="0" xfId="0" applyNumberFormat="1" applyFont="1" applyFill="1" applyBorder="1" applyAlignment="1" applyProtection="1">
      <alignment wrapText="1"/>
    </xf>
    <xf numFmtId="0" fontId="11" fillId="0" borderId="0" xfId="0" applyFont="1"/>
    <xf numFmtId="0" fontId="28" fillId="2" borderId="19" xfId="0" applyFont="1" applyFill="1" applyBorder="1" applyAlignment="1"/>
    <xf numFmtId="0" fontId="28" fillId="2" borderId="20" xfId="0" applyFont="1" applyFill="1" applyBorder="1" applyAlignment="1"/>
    <xf numFmtId="0" fontId="28" fillId="2" borderId="21" xfId="0" applyFont="1" applyFill="1" applyBorder="1" applyAlignment="1"/>
    <xf numFmtId="0" fontId="7" fillId="5" borderId="25" xfId="0" applyFont="1" applyFill="1" applyBorder="1" applyAlignment="1">
      <alignment horizontal="center" vertical="top" wrapText="1"/>
    </xf>
    <xf numFmtId="0" fontId="11" fillId="0" borderId="0" xfId="0" applyFont="1" applyBorder="1" applyAlignment="1">
      <alignment vertical="top"/>
    </xf>
    <xf numFmtId="164" fontId="11" fillId="0" borderId="0" xfId="0" applyNumberFormat="1" applyFont="1" applyFill="1" applyBorder="1" applyAlignment="1">
      <alignment vertical="top"/>
    </xf>
    <xf numFmtId="0" fontId="36" fillId="4" borderId="15" xfId="0" applyFont="1" applyFill="1" applyBorder="1" applyAlignment="1">
      <alignment horizontal="center"/>
    </xf>
    <xf numFmtId="0" fontId="36" fillId="4" borderId="14" xfId="0" applyFont="1" applyFill="1" applyBorder="1" applyAlignment="1">
      <alignment horizontal="center"/>
    </xf>
    <xf numFmtId="0" fontId="11" fillId="0" borderId="14" xfId="0" applyFont="1" applyBorder="1" applyAlignment="1">
      <alignment horizontal="left"/>
    </xf>
    <xf numFmtId="9" fontId="11" fillId="3" borderId="14" xfId="5" applyFont="1" applyFill="1" applyBorder="1"/>
    <xf numFmtId="9" fontId="11" fillId="3" borderId="23" xfId="5" applyFont="1" applyFill="1" applyBorder="1"/>
    <xf numFmtId="0" fontId="11" fillId="0" borderId="0" xfId="0" applyFont="1" applyFill="1" applyBorder="1" applyAlignment="1">
      <alignment horizontal="left"/>
    </xf>
    <xf numFmtId="9" fontId="11" fillId="0" borderId="0" xfId="5" applyFont="1" applyFill="1" applyBorder="1"/>
    <xf numFmtId="0" fontId="11" fillId="0" borderId="0" xfId="0" applyFont="1" applyFill="1"/>
    <xf numFmtId="0" fontId="11" fillId="0" borderId="0" xfId="0" applyFont="1" applyFill="1" applyAlignment="1">
      <alignment horizontal="center"/>
    </xf>
    <xf numFmtId="0" fontId="11" fillId="0" borderId="0" xfId="0" applyFont="1" applyAlignment="1">
      <alignment horizontal="center"/>
    </xf>
    <xf numFmtId="0" fontId="11" fillId="0" borderId="0" xfId="0" applyFont="1" applyProtection="1"/>
    <xf numFmtId="0" fontId="11" fillId="0" borderId="0" xfId="0" applyFont="1" applyAlignment="1" applyProtection="1">
      <alignment horizontal="left"/>
    </xf>
    <xf numFmtId="1" fontId="17" fillId="0" borderId="1" xfId="6" applyNumberFormat="1" applyFont="1" applyFill="1" applyBorder="1" applyAlignment="1">
      <alignment horizontal="center" vertical="center"/>
    </xf>
    <xf numFmtId="0" fontId="0" fillId="0" borderId="0" xfId="0" applyFill="1"/>
    <xf numFmtId="0" fontId="37" fillId="0" borderId="0" xfId="0" applyFont="1" applyFill="1" applyBorder="1" applyAlignment="1" applyProtection="1">
      <alignment horizontal="center" vertical="center" wrapText="1"/>
    </xf>
    <xf numFmtId="0" fontId="34" fillId="7" borderId="2" xfId="0" applyFont="1" applyFill="1" applyBorder="1" applyAlignment="1">
      <alignment vertical="top" wrapText="1"/>
    </xf>
    <xf numFmtId="0" fontId="34" fillId="7" borderId="7" xfId="0" applyFont="1" applyFill="1" applyBorder="1" applyAlignment="1">
      <alignment vertical="top" wrapText="1"/>
    </xf>
    <xf numFmtId="0" fontId="39" fillId="2" borderId="28" xfId="0" applyFont="1" applyFill="1" applyBorder="1" applyAlignment="1">
      <alignment vertical="top" wrapText="1"/>
    </xf>
    <xf numFmtId="0" fontId="40" fillId="2" borderId="29" xfId="0" applyFont="1" applyFill="1" applyBorder="1" applyAlignment="1">
      <alignment horizontal="right" vertical="center" wrapText="1"/>
    </xf>
    <xf numFmtId="164" fontId="39" fillId="3" borderId="29" xfId="0" applyNumberFormat="1" applyFont="1" applyFill="1" applyBorder="1" applyAlignment="1">
      <alignment horizontal="right" wrapText="1"/>
    </xf>
    <xf numFmtId="164" fontId="11" fillId="0" borderId="30" xfId="0" applyNumberFormat="1" applyFont="1" applyBorder="1" applyAlignment="1">
      <alignment horizontal="right"/>
    </xf>
    <xf numFmtId="0" fontId="39" fillId="2" borderId="5" xfId="0" applyFont="1" applyFill="1" applyBorder="1" applyAlignment="1">
      <alignment vertical="top" wrapText="1"/>
    </xf>
    <xf numFmtId="0" fontId="11" fillId="2" borderId="1" xfId="0" applyFont="1" applyFill="1" applyBorder="1" applyAlignment="1">
      <alignment horizontal="right" vertical="center" wrapText="1"/>
    </xf>
    <xf numFmtId="164" fontId="39" fillId="3" borderId="1" xfId="0" applyNumberFormat="1" applyFont="1" applyFill="1" applyBorder="1" applyAlignment="1">
      <alignment horizontal="right" wrapText="1"/>
    </xf>
    <xf numFmtId="0" fontId="39" fillId="2" borderId="32" xfId="0" applyFont="1" applyFill="1" applyBorder="1" applyAlignment="1">
      <alignment vertical="top" wrapText="1"/>
    </xf>
    <xf numFmtId="0" fontId="11" fillId="2" borderId="31" xfId="0" applyFont="1" applyFill="1" applyBorder="1" applyAlignment="1">
      <alignment horizontal="right" vertical="center" wrapText="1"/>
    </xf>
    <xf numFmtId="164" fontId="39" fillId="3" borderId="31" xfId="0" applyNumberFormat="1" applyFont="1" applyFill="1" applyBorder="1" applyAlignment="1">
      <alignment horizontal="right" wrapText="1"/>
    </xf>
    <xf numFmtId="164" fontId="39" fillId="0" borderId="53" xfId="0" applyNumberFormat="1" applyFont="1" applyFill="1" applyBorder="1" applyAlignment="1">
      <alignment horizontal="right" wrapText="1"/>
    </xf>
    <xf numFmtId="44" fontId="34" fillId="0" borderId="0" xfId="0" applyNumberFormat="1" applyFont="1" applyFill="1" applyBorder="1" applyAlignment="1">
      <alignment horizontal="right" wrapText="1"/>
    </xf>
    <xf numFmtId="164" fontId="39" fillId="0" borderId="54" xfId="0" applyNumberFormat="1" applyFont="1" applyFill="1" applyBorder="1" applyAlignment="1">
      <alignment horizontal="right" wrapText="1"/>
    </xf>
    <xf numFmtId="164" fontId="34" fillId="0" borderId="27" xfId="0" applyNumberFormat="1" applyFont="1" applyFill="1" applyBorder="1" applyAlignment="1">
      <alignment horizontal="right" wrapText="1"/>
    </xf>
    <xf numFmtId="0" fontId="34" fillId="0" borderId="0" xfId="0" applyFont="1" applyFill="1" applyBorder="1" applyAlignment="1">
      <alignment vertical="top" wrapText="1"/>
    </xf>
    <xf numFmtId="0" fontId="39" fillId="2" borderId="28" xfId="0" applyFont="1" applyFill="1" applyBorder="1" applyAlignment="1">
      <alignment wrapText="1"/>
    </xf>
    <xf numFmtId="0" fontId="41" fillId="0" borderId="0" xfId="0" applyFont="1" applyAlignment="1"/>
    <xf numFmtId="0" fontId="39" fillId="2" borderId="5" xfId="0" applyFont="1" applyFill="1" applyBorder="1" applyAlignment="1">
      <alignment wrapText="1"/>
    </xf>
    <xf numFmtId="44" fontId="34" fillId="0" borderId="0" xfId="0" applyNumberFormat="1" applyFont="1" applyFill="1" applyBorder="1" applyAlignment="1">
      <alignment wrapText="1"/>
    </xf>
    <xf numFmtId="0" fontId="11" fillId="2" borderId="1" xfId="0" applyFont="1" applyFill="1" applyBorder="1" applyAlignment="1">
      <alignment horizontal="right" wrapText="1"/>
    </xf>
    <xf numFmtId="0" fontId="34" fillId="7" borderId="56" xfId="0" applyFont="1" applyFill="1" applyBorder="1" applyAlignment="1">
      <alignment vertical="top" wrapText="1"/>
    </xf>
    <xf numFmtId="0" fontId="34" fillId="7" borderId="12" xfId="0" applyFont="1" applyFill="1" applyBorder="1" applyAlignment="1">
      <alignment vertical="top" wrapText="1"/>
    </xf>
    <xf numFmtId="0" fontId="41" fillId="0" borderId="0" xfId="0" applyFont="1"/>
    <xf numFmtId="0" fontId="34" fillId="7" borderId="57" xfId="0" applyFont="1" applyFill="1" applyBorder="1" applyAlignment="1">
      <alignment vertical="top" wrapText="1"/>
    </xf>
    <xf numFmtId="0" fontId="1" fillId="2" borderId="28" xfId="0" applyFont="1" applyFill="1" applyBorder="1" applyAlignment="1">
      <alignment vertical="top" wrapText="1"/>
    </xf>
    <xf numFmtId="0" fontId="11" fillId="0" borderId="1" xfId="0" applyFont="1" applyBorder="1" applyAlignment="1">
      <alignment horizontal="right" vertical="center" wrapText="1"/>
    </xf>
    <xf numFmtId="0" fontId="11" fillId="0" borderId="31" xfId="0" applyFont="1" applyBorder="1" applyAlignment="1">
      <alignment horizontal="right" vertical="center" wrapText="1"/>
    </xf>
    <xf numFmtId="0" fontId="11" fillId="0" borderId="29" xfId="0" applyFont="1" applyBorder="1" applyAlignment="1">
      <alignment horizontal="right" vertical="center" wrapText="1"/>
    </xf>
    <xf numFmtId="0" fontId="1" fillId="2" borderId="28" xfId="0" applyFont="1" applyFill="1" applyBorder="1" applyAlignment="1">
      <alignment horizontal="left" vertical="center"/>
    </xf>
    <xf numFmtId="0" fontId="1" fillId="2" borderId="32" xfId="0" applyFont="1" applyFill="1" applyBorder="1" applyAlignment="1">
      <alignment horizontal="left" vertical="center"/>
    </xf>
    <xf numFmtId="0" fontId="6" fillId="0" borderId="0" xfId="0" applyFont="1" applyFill="1"/>
    <xf numFmtId="0" fontId="1" fillId="2" borderId="29" xfId="0" applyFont="1" applyFill="1" applyBorder="1" applyAlignment="1">
      <alignment horizontal="right" vertical="center" wrapText="1"/>
    </xf>
    <xf numFmtId="0" fontId="1" fillId="2" borderId="5" xfId="0" applyFont="1" applyFill="1" applyBorder="1" applyAlignment="1">
      <alignment vertical="top" wrapText="1"/>
    </xf>
    <xf numFmtId="0" fontId="1" fillId="2" borderId="1" xfId="0" applyFont="1" applyFill="1" applyBorder="1" applyAlignment="1">
      <alignment horizontal="right" vertical="center" wrapText="1"/>
    </xf>
    <xf numFmtId="0" fontId="11" fillId="2" borderId="18" xfId="0" applyFont="1" applyFill="1" applyBorder="1" applyAlignment="1">
      <alignment vertical="center" wrapText="1"/>
    </xf>
    <xf numFmtId="0" fontId="1" fillId="2" borderId="32" xfId="0" applyFont="1" applyFill="1" applyBorder="1" applyAlignment="1">
      <alignment vertical="top" wrapText="1"/>
    </xf>
    <xf numFmtId="0" fontId="1" fillId="2" borderId="31" xfId="0" applyFont="1" applyFill="1" applyBorder="1" applyAlignment="1">
      <alignment horizontal="right" vertical="center" wrapText="1"/>
    </xf>
    <xf numFmtId="0" fontId="0" fillId="0" borderId="0" xfId="0" applyBorder="1"/>
    <xf numFmtId="0" fontId="11" fillId="2" borderId="29" xfId="0" applyFont="1" applyFill="1" applyBorder="1" applyAlignment="1">
      <alignment horizontal="right" wrapText="1"/>
    </xf>
    <xf numFmtId="164" fontId="34" fillId="0" borderId="0" xfId="0" applyNumberFormat="1" applyFont="1" applyFill="1" applyBorder="1" applyAlignment="1">
      <alignment wrapText="1"/>
    </xf>
    <xf numFmtId="0" fontId="34" fillId="2" borderId="0" xfId="0" applyFont="1" applyFill="1" applyBorder="1" applyAlignment="1">
      <alignment vertical="top" wrapText="1"/>
    </xf>
    <xf numFmtId="0" fontId="0" fillId="2" borderId="0" xfId="0" applyFill="1" applyBorder="1"/>
    <xf numFmtId="0" fontId="41" fillId="2" borderId="0" xfId="0" applyFont="1" applyFill="1" applyBorder="1"/>
    <xf numFmtId="0" fontId="41" fillId="2" borderId="0" xfId="0" applyFont="1" applyFill="1"/>
    <xf numFmtId="0" fontId="38" fillId="12" borderId="15" xfId="0" applyFont="1" applyFill="1" applyBorder="1" applyAlignment="1">
      <alignment vertical="top" wrapText="1"/>
    </xf>
    <xf numFmtId="0" fontId="38" fillId="12" borderId="16" xfId="0" applyFont="1" applyFill="1" applyBorder="1" applyAlignment="1">
      <alignment vertical="top" wrapText="1"/>
    </xf>
    <xf numFmtId="0" fontId="38" fillId="12" borderId="17" xfId="0" applyFont="1" applyFill="1" applyBorder="1" applyAlignment="1">
      <alignment vertical="top" wrapText="1"/>
    </xf>
    <xf numFmtId="0" fontId="1" fillId="2" borderId="5" xfId="0" applyFont="1" applyFill="1" applyBorder="1" applyAlignment="1">
      <alignment horizontal="left" vertical="center"/>
    </xf>
    <xf numFmtId="0" fontId="11" fillId="2" borderId="18" xfId="0" applyFont="1" applyFill="1" applyBorder="1" applyAlignment="1">
      <alignment horizontal="left" wrapText="1"/>
    </xf>
    <xf numFmtId="0" fontId="1" fillId="2" borderId="5" xfId="0" applyFont="1" applyFill="1" applyBorder="1"/>
    <xf numFmtId="0" fontId="11" fillId="2" borderId="18" xfId="0" applyFont="1" applyFill="1" applyBorder="1"/>
    <xf numFmtId="0" fontId="1" fillId="2" borderId="5" xfId="0" applyFont="1" applyFill="1" applyBorder="1" applyAlignment="1">
      <alignment wrapText="1"/>
    </xf>
    <xf numFmtId="0" fontId="1" fillId="2" borderId="1" xfId="0" applyFont="1" applyFill="1" applyBorder="1" applyAlignment="1">
      <alignment wrapText="1"/>
    </xf>
    <xf numFmtId="0" fontId="1" fillId="0" borderId="1" xfId="0" applyFont="1" applyBorder="1" applyAlignment="1">
      <alignment wrapText="1"/>
    </xf>
    <xf numFmtId="0" fontId="1" fillId="2" borderId="5" xfId="0" applyFont="1" applyFill="1" applyBorder="1" applyAlignment="1"/>
    <xf numFmtId="0" fontId="1" fillId="0" borderId="1" xfId="0" applyFont="1" applyBorder="1" applyAlignment="1"/>
    <xf numFmtId="0" fontId="1" fillId="2" borderId="32" xfId="0" applyFont="1" applyFill="1" applyBorder="1" applyAlignment="1"/>
    <xf numFmtId="0" fontId="1" fillId="0" borderId="31" xfId="0" applyFont="1" applyBorder="1" applyAlignment="1"/>
    <xf numFmtId="0" fontId="34" fillId="7" borderId="28" xfId="0" applyFont="1" applyFill="1" applyBorder="1" applyAlignment="1">
      <alignment horizontal="center" vertical="center" wrapText="1"/>
    </xf>
    <xf numFmtId="0" fontId="34" fillId="7" borderId="36" xfId="0" applyFont="1" applyFill="1" applyBorder="1" applyAlignment="1">
      <alignment horizontal="center" vertical="center" wrapText="1"/>
    </xf>
    <xf numFmtId="0" fontId="34" fillId="7" borderId="52" xfId="0" applyFont="1" applyFill="1" applyBorder="1" applyAlignment="1">
      <alignment horizontal="center" vertical="center" wrapText="1"/>
    </xf>
    <xf numFmtId="0" fontId="6" fillId="0" borderId="0" xfId="0" applyFont="1"/>
    <xf numFmtId="0" fontId="39" fillId="0" borderId="5" xfId="0" applyFont="1" applyBorder="1" applyAlignment="1">
      <alignment wrapText="1"/>
    </xf>
    <xf numFmtId="164" fontId="39" fillId="3" borderId="6" xfId="0" applyNumberFormat="1" applyFont="1" applyFill="1" applyBorder="1" applyAlignment="1">
      <alignment horizontal="right" wrapText="1"/>
    </xf>
    <xf numFmtId="0" fontId="39" fillId="0" borderId="7" xfId="0" applyFont="1" applyBorder="1" applyAlignment="1">
      <alignment wrapText="1"/>
    </xf>
    <xf numFmtId="0" fontId="39" fillId="0" borderId="8" xfId="0" applyFont="1" applyBorder="1" applyAlignment="1">
      <alignment wrapText="1"/>
    </xf>
    <xf numFmtId="164" fontId="39" fillId="3" borderId="9" xfId="0" applyNumberFormat="1" applyFont="1" applyFill="1" applyBorder="1" applyAlignment="1">
      <alignment wrapText="1"/>
    </xf>
    <xf numFmtId="0" fontId="39" fillId="0" borderId="0" xfId="0" applyFont="1" applyBorder="1" applyAlignment="1">
      <alignment wrapText="1"/>
    </xf>
    <xf numFmtId="0" fontId="39" fillId="0" borderId="0" xfId="0" applyFont="1" applyFill="1" applyBorder="1" applyAlignment="1">
      <alignment wrapText="1"/>
    </xf>
    <xf numFmtId="164" fontId="39" fillId="0" borderId="0" xfId="0" applyNumberFormat="1" applyFont="1" applyFill="1" applyBorder="1" applyAlignment="1">
      <alignment wrapText="1"/>
    </xf>
    <xf numFmtId="0" fontId="14" fillId="8" borderId="2" xfId="0" applyFont="1" applyFill="1" applyBorder="1" applyAlignment="1">
      <alignment wrapText="1"/>
    </xf>
    <xf numFmtId="0" fontId="14" fillId="8" borderId="3" xfId="0" applyFont="1" applyFill="1" applyBorder="1" applyAlignment="1">
      <alignment horizontal="center" wrapText="1"/>
    </xf>
    <xf numFmtId="0" fontId="6" fillId="0" borderId="7" xfId="0" applyFont="1" applyBorder="1" applyAlignment="1"/>
    <xf numFmtId="10" fontId="6" fillId="3" borderId="8" xfId="0" applyNumberFormat="1" applyFont="1" applyFill="1" applyBorder="1"/>
    <xf numFmtId="0" fontId="5" fillId="2" borderId="8" xfId="0" applyFont="1" applyFill="1" applyBorder="1" applyAlignment="1">
      <alignment vertical="center" wrapText="1"/>
    </xf>
    <xf numFmtId="1" fontId="5" fillId="0" borderId="8" xfId="6" applyNumberFormat="1" applyFont="1" applyFill="1" applyBorder="1" applyAlignment="1">
      <alignment horizontal="center" vertical="center"/>
    </xf>
    <xf numFmtId="164" fontId="5" fillId="3" borderId="8" xfId="6" applyNumberFormat="1" applyFont="1" applyFill="1" applyBorder="1" applyAlignment="1">
      <alignment horizontal="center" vertical="center"/>
    </xf>
    <xf numFmtId="7" fontId="5" fillId="0" borderId="9" xfId="0" applyNumberFormat="1" applyFont="1" applyBorder="1"/>
    <xf numFmtId="0" fontId="11" fillId="0" borderId="0" xfId="0" applyFont="1" applyFill="1" applyBorder="1" applyAlignment="1">
      <alignment horizontal="left" vertical="top" wrapText="1"/>
    </xf>
    <xf numFmtId="0" fontId="35" fillId="0" borderId="0" xfId="0" applyFont="1"/>
    <xf numFmtId="0" fontId="15" fillId="5" borderId="14" xfId="0" applyFont="1" applyFill="1" applyBorder="1" applyAlignment="1">
      <alignment horizontal="center" vertical="center" wrapText="1"/>
    </xf>
    <xf numFmtId="0" fontId="5" fillId="0" borderId="3" xfId="0" applyFont="1" applyBorder="1" applyAlignment="1" applyProtection="1">
      <alignment horizontal="center"/>
    </xf>
    <xf numFmtId="164" fontId="5" fillId="3" borderId="3" xfId="4" applyNumberFormat="1" applyFont="1" applyFill="1" applyBorder="1" applyProtection="1">
      <protection locked="0"/>
    </xf>
    <xf numFmtId="0" fontId="17" fillId="2" borderId="8" xfId="0" applyFont="1" applyFill="1" applyBorder="1" applyAlignment="1">
      <alignment vertical="center" wrapText="1"/>
    </xf>
    <xf numFmtId="0" fontId="5" fillId="0" borderId="50" xfId="0" applyFont="1" applyBorder="1" applyAlignment="1" applyProtection="1">
      <alignment horizontal="center"/>
    </xf>
    <xf numFmtId="0" fontId="5" fillId="0" borderId="8" xfId="0" applyFont="1" applyBorder="1" applyAlignment="1" applyProtection="1">
      <alignment horizontal="center"/>
    </xf>
    <xf numFmtId="164" fontId="5" fillId="3" borderId="8" xfId="4" applyNumberFormat="1" applyFont="1" applyFill="1" applyBorder="1" applyProtection="1">
      <protection locked="0"/>
    </xf>
    <xf numFmtId="164" fontId="5" fillId="2" borderId="51" xfId="4" applyNumberFormat="1" applyFont="1" applyFill="1" applyBorder="1" applyProtection="1"/>
    <xf numFmtId="0" fontId="3" fillId="2" borderId="0" xfId="0" applyFont="1" applyFill="1" applyBorder="1"/>
    <xf numFmtId="0" fontId="11" fillId="2" borderId="0" xfId="0" applyFont="1" applyFill="1" applyBorder="1" applyAlignment="1">
      <alignment horizontal="left" vertical="top" wrapText="1"/>
    </xf>
    <xf numFmtId="0" fontId="30" fillId="0" borderId="14" xfId="0" applyFont="1" applyFill="1" applyBorder="1" applyAlignment="1" applyProtection="1"/>
    <xf numFmtId="0" fontId="30" fillId="2" borderId="15" xfId="0" applyFont="1" applyFill="1" applyBorder="1" applyAlignment="1" applyProtection="1">
      <alignment horizontal="left"/>
    </xf>
    <xf numFmtId="0" fontId="30" fillId="2" borderId="16" xfId="0" applyFont="1" applyFill="1" applyBorder="1" applyAlignment="1" applyProtection="1">
      <alignment horizontal="left"/>
    </xf>
    <xf numFmtId="0" fontId="30" fillId="2" borderId="17" xfId="0" applyFont="1" applyFill="1" applyBorder="1" applyAlignment="1" applyProtection="1">
      <alignment horizontal="left"/>
    </xf>
    <xf numFmtId="0" fontId="30" fillId="0" borderId="10" xfId="0" applyFont="1" applyFill="1" applyBorder="1" applyAlignment="1" applyProtection="1"/>
    <xf numFmtId="0" fontId="44" fillId="2" borderId="0" xfId="0" applyFont="1" applyFill="1" applyBorder="1" applyAlignment="1"/>
    <xf numFmtId="0" fontId="44" fillId="2" borderId="18" xfId="0" applyFont="1" applyFill="1" applyBorder="1" applyAlignment="1"/>
    <xf numFmtId="0" fontId="44" fillId="2" borderId="22" xfId="0" applyFont="1" applyFill="1" applyBorder="1" applyAlignment="1"/>
    <xf numFmtId="0" fontId="46" fillId="0" borderId="0" xfId="0" applyFont="1"/>
    <xf numFmtId="0" fontId="12" fillId="0" borderId="0" xfId="0" applyFont="1" applyProtection="1"/>
    <xf numFmtId="0" fontId="34" fillId="0" borderId="0" xfId="0" applyFont="1"/>
    <xf numFmtId="0" fontId="12" fillId="0" borderId="0" xfId="0" applyFont="1"/>
    <xf numFmtId="0" fontId="12" fillId="14" borderId="14" xfId="0" applyFont="1" applyFill="1" applyBorder="1" applyAlignment="1">
      <alignment vertical="center" wrapText="1"/>
    </xf>
    <xf numFmtId="0" fontId="12" fillId="14" borderId="14" xfId="0" applyFont="1" applyFill="1" applyBorder="1" applyAlignment="1">
      <alignment vertical="center"/>
    </xf>
    <xf numFmtId="0" fontId="11" fillId="0" borderId="29" xfId="0" applyFont="1" applyBorder="1" applyAlignment="1">
      <alignment vertical="center" wrapText="1"/>
    </xf>
    <xf numFmtId="0" fontId="11" fillId="0" borderId="5" xfId="0" applyFont="1" applyBorder="1"/>
    <xf numFmtId="0" fontId="11" fillId="0" borderId="1" xfId="0" applyFont="1" applyBorder="1"/>
    <xf numFmtId="3" fontId="11" fillId="2" borderId="1" xfId="0" applyNumberFormat="1" applyFont="1" applyFill="1" applyBorder="1" applyAlignment="1">
      <alignment horizontal="center"/>
    </xf>
    <xf numFmtId="0" fontId="11" fillId="2" borderId="1" xfId="0" applyFont="1" applyFill="1" applyBorder="1" applyAlignment="1">
      <alignment horizontal="center"/>
    </xf>
    <xf numFmtId="0" fontId="11" fillId="0" borderId="29" xfId="0" applyFont="1" applyBorder="1"/>
    <xf numFmtId="0" fontId="11" fillId="0" borderId="1" xfId="0" applyFont="1" applyBorder="1" applyAlignment="1">
      <alignment vertical="center" wrapText="1"/>
    </xf>
    <xf numFmtId="0" fontId="11" fillId="0" borderId="1" xfId="0" applyFont="1" applyBorder="1" applyAlignment="1">
      <alignment wrapText="1"/>
    </xf>
    <xf numFmtId="0" fontId="11" fillId="0" borderId="28" xfId="0" applyFont="1" applyBorder="1"/>
    <xf numFmtId="1" fontId="11" fillId="0" borderId="29" xfId="0" applyNumberFormat="1" applyFont="1" applyFill="1" applyBorder="1" applyAlignment="1">
      <alignment horizontal="center"/>
    </xf>
    <xf numFmtId="0" fontId="11" fillId="0" borderId="29" xfId="0" applyFont="1" applyFill="1" applyBorder="1" applyAlignment="1">
      <alignment horizontal="center"/>
    </xf>
    <xf numFmtId="1" fontId="11" fillId="0" borderId="1" xfId="0" applyNumberFormat="1" applyFont="1" applyFill="1" applyBorder="1" applyAlignment="1">
      <alignment horizontal="center"/>
    </xf>
    <xf numFmtId="0" fontId="11" fillId="0" borderId="1" xfId="0" applyFont="1" applyFill="1" applyBorder="1" applyAlignment="1">
      <alignment horizontal="center"/>
    </xf>
    <xf numFmtId="3" fontId="11" fillId="0" borderId="1" xfId="0" applyNumberFormat="1" applyFont="1" applyFill="1" applyBorder="1" applyAlignment="1">
      <alignment horizontal="center"/>
    </xf>
    <xf numFmtId="0" fontId="11" fillId="0" borderId="32" xfId="0" applyFont="1" applyBorder="1"/>
    <xf numFmtId="0" fontId="11" fillId="0" borderId="31" xfId="0" applyFont="1" applyBorder="1"/>
    <xf numFmtId="1" fontId="11" fillId="0" borderId="31" xfId="0" applyNumberFormat="1" applyFont="1" applyFill="1" applyBorder="1" applyAlignment="1">
      <alignment horizontal="center"/>
    </xf>
    <xf numFmtId="0" fontId="11" fillId="0" borderId="31" xfId="0" applyFont="1" applyFill="1" applyBorder="1" applyAlignment="1">
      <alignment horizontal="center"/>
    </xf>
    <xf numFmtId="3" fontId="11" fillId="0" borderId="58" xfId="0" applyNumberFormat="1" applyFont="1" applyFill="1" applyBorder="1" applyAlignment="1">
      <alignment horizontal="center"/>
    </xf>
    <xf numFmtId="0" fontId="11" fillId="0" borderId="48" xfId="0" applyFont="1" applyFill="1" applyBorder="1" applyAlignment="1">
      <alignment horizontal="center"/>
    </xf>
    <xf numFmtId="0" fontId="11" fillId="0" borderId="28" xfId="0" applyFont="1" applyBorder="1" applyAlignment="1">
      <alignment vertical="center" wrapText="1"/>
    </xf>
    <xf numFmtId="0" fontId="11" fillId="0" borderId="30" xfId="0" applyFont="1" applyBorder="1"/>
    <xf numFmtId="0" fontId="11" fillId="0" borderId="6" xfId="0" applyFont="1" applyBorder="1"/>
    <xf numFmtId="0" fontId="40" fillId="0" borderId="5" xfId="0" applyFont="1" applyBorder="1" applyAlignment="1">
      <alignment vertical="center" wrapText="1"/>
    </xf>
    <xf numFmtId="0" fontId="11" fillId="0" borderId="5" xfId="0" applyFont="1" applyBorder="1" applyAlignment="1">
      <alignment vertical="center" wrapText="1"/>
    </xf>
    <xf numFmtId="0" fontId="12" fillId="14" borderId="25" xfId="0" applyFont="1" applyFill="1" applyBorder="1" applyAlignment="1">
      <alignment vertical="center" wrapText="1"/>
    </xf>
    <xf numFmtId="0" fontId="12" fillId="14" borderId="26" xfId="0" applyFont="1" applyFill="1" applyBorder="1" applyAlignment="1">
      <alignment vertical="center" wrapText="1"/>
    </xf>
    <xf numFmtId="0" fontId="12" fillId="14" borderId="16" xfId="0" applyFont="1" applyFill="1" applyBorder="1" applyAlignment="1">
      <alignment vertical="center" wrapText="1"/>
    </xf>
    <xf numFmtId="0" fontId="12" fillId="14" borderId="27" xfId="0" applyFont="1" applyFill="1" applyBorder="1" applyAlignment="1">
      <alignment vertical="center" wrapText="1"/>
    </xf>
    <xf numFmtId="164" fontId="11" fillId="3" borderId="29" xfId="0" applyNumberFormat="1" applyFont="1" applyFill="1" applyBorder="1" applyAlignment="1">
      <alignment vertical="center"/>
    </xf>
    <xf numFmtId="164" fontId="11" fillId="3" borderId="1" xfId="0" applyNumberFormat="1" applyFont="1" applyFill="1" applyBorder="1" applyAlignment="1">
      <alignment vertical="center"/>
    </xf>
    <xf numFmtId="0" fontId="14" fillId="8" borderId="4" xfId="0" applyFont="1" applyFill="1" applyBorder="1" applyAlignment="1">
      <alignment horizontal="center" wrapText="1"/>
    </xf>
    <xf numFmtId="0" fontId="6" fillId="3" borderId="9" xfId="5" applyNumberFormat="1" applyFont="1" applyFill="1" applyBorder="1"/>
    <xf numFmtId="0" fontId="17" fillId="2" borderId="3" xfId="0" applyFont="1" applyFill="1" applyBorder="1" applyAlignment="1">
      <alignment vertical="center" wrapText="1"/>
    </xf>
    <xf numFmtId="0" fontId="17" fillId="0" borderId="3" xfId="0" applyFont="1" applyBorder="1" applyAlignment="1" applyProtection="1">
      <alignment horizontal="center"/>
    </xf>
    <xf numFmtId="0" fontId="3" fillId="0" borderId="0" xfId="0" applyFont="1"/>
    <xf numFmtId="0" fontId="48" fillId="0" borderId="0" xfId="0" applyFont="1" applyAlignment="1" applyProtection="1">
      <alignment horizontal="center" vertical="center"/>
    </xf>
    <xf numFmtId="0" fontId="33" fillId="0" borderId="60" xfId="0" applyFont="1" applyBorder="1" applyAlignment="1" applyProtection="1">
      <alignment horizontal="center" vertical="center"/>
    </xf>
    <xf numFmtId="0" fontId="32" fillId="0" borderId="0" xfId="0" applyFont="1"/>
    <xf numFmtId="0" fontId="33" fillId="0" borderId="61" xfId="0" applyFont="1" applyBorder="1" applyAlignment="1" applyProtection="1">
      <alignment horizontal="center" vertical="center"/>
    </xf>
    <xf numFmtId="0" fontId="33" fillId="0" borderId="0" xfId="0" applyFont="1" applyAlignment="1" applyProtection="1">
      <alignment horizontal="center" vertical="center"/>
    </xf>
    <xf numFmtId="0" fontId="33" fillId="0" borderId="60" xfId="0" applyFont="1" applyBorder="1" applyAlignment="1" applyProtection="1">
      <alignment vertical="center"/>
    </xf>
    <xf numFmtId="0" fontId="32" fillId="0" borderId="61" xfId="0" applyFont="1" applyBorder="1"/>
    <xf numFmtId="164" fontId="33" fillId="0" borderId="62" xfId="0" applyNumberFormat="1" applyFont="1" applyBorder="1" applyAlignment="1">
      <alignment horizontal="right" vertical="center" wrapText="1" indent="6"/>
    </xf>
    <xf numFmtId="0" fontId="33" fillId="0" borderId="63" xfId="0" applyFont="1" applyBorder="1" applyAlignment="1">
      <alignment horizontal="left" vertical="center" wrapText="1" indent="1"/>
    </xf>
    <xf numFmtId="164" fontId="32" fillId="3" borderId="62" xfId="0" applyNumberFormat="1" applyFont="1" applyFill="1" applyBorder="1" applyAlignment="1">
      <alignment horizontal="right" vertical="center" wrapText="1"/>
    </xf>
    <xf numFmtId="0" fontId="32" fillId="0" borderId="63" xfId="0" applyFont="1" applyBorder="1" applyAlignment="1">
      <alignment horizontal="left" vertical="center" wrapText="1" indent="1"/>
    </xf>
    <xf numFmtId="0" fontId="49" fillId="15" borderId="64" xfId="0" applyFont="1" applyFill="1" applyBorder="1" applyAlignment="1">
      <alignment horizontal="left" vertical="center" wrapText="1"/>
    </xf>
    <xf numFmtId="0" fontId="49" fillId="15" borderId="65" xfId="0" applyFont="1" applyFill="1" applyBorder="1" applyAlignment="1">
      <alignment horizontal="left" vertical="center" wrapText="1" indent="1"/>
    </xf>
    <xf numFmtId="0" fontId="33" fillId="0" borderId="0" xfId="0" applyFont="1" applyBorder="1" applyAlignment="1">
      <alignment horizontal="left" vertical="center" wrapText="1" indent="6"/>
    </xf>
    <xf numFmtId="0" fontId="33" fillId="0" borderId="0" xfId="0" applyFont="1" applyBorder="1" applyAlignment="1">
      <alignment horizontal="left" vertical="center" wrapText="1" indent="1"/>
    </xf>
    <xf numFmtId="164" fontId="33" fillId="0" borderId="62" xfId="0" applyNumberFormat="1" applyFont="1" applyBorder="1" applyAlignment="1">
      <alignment horizontal="left" vertical="center" wrapText="1" indent="6"/>
    </xf>
    <xf numFmtId="0" fontId="33" fillId="0" borderId="66" xfId="0" applyFont="1" applyBorder="1" applyAlignment="1">
      <alignment horizontal="left" vertical="center" wrapText="1" indent="1"/>
    </xf>
    <xf numFmtId="164" fontId="32" fillId="3" borderId="17" xfId="0" applyNumberFormat="1" applyFont="1" applyFill="1" applyBorder="1" applyAlignment="1">
      <alignment horizontal="right" vertical="center" wrapText="1"/>
    </xf>
    <xf numFmtId="164" fontId="32" fillId="3" borderId="66" xfId="0" applyNumberFormat="1" applyFont="1" applyFill="1" applyBorder="1" applyAlignment="1">
      <alignment horizontal="right" vertical="center" wrapText="1"/>
    </xf>
    <xf numFmtId="0" fontId="32" fillId="0" borderId="67" xfId="0" applyFont="1" applyBorder="1" applyAlignment="1">
      <alignment horizontal="left" vertical="center" wrapText="1" indent="1"/>
    </xf>
    <xf numFmtId="164" fontId="32" fillId="3" borderId="68" xfId="0" applyNumberFormat="1" applyFont="1" applyFill="1" applyBorder="1" applyAlignment="1">
      <alignment horizontal="right" vertical="center" wrapText="1"/>
    </xf>
    <xf numFmtId="0" fontId="32" fillId="0" borderId="0" xfId="0" applyFont="1" applyAlignment="1">
      <alignment horizontal="center" vertical="center"/>
    </xf>
    <xf numFmtId="0" fontId="49" fillId="15" borderId="64" xfId="0" applyFont="1" applyFill="1" applyBorder="1" applyAlignment="1">
      <alignment horizontal="center" vertical="center" wrapText="1"/>
    </xf>
    <xf numFmtId="0" fontId="49" fillId="15" borderId="65" xfId="0" applyFont="1" applyFill="1" applyBorder="1" applyAlignment="1">
      <alignment horizontal="center" vertical="center" wrapText="1"/>
    </xf>
    <xf numFmtId="0" fontId="3" fillId="0" borderId="0" xfId="0" applyFont="1" applyAlignment="1">
      <alignment horizontal="left"/>
    </xf>
    <xf numFmtId="0" fontId="50" fillId="2" borderId="0" xfId="0" applyFont="1" applyFill="1" applyBorder="1" applyAlignment="1">
      <alignment horizontal="left"/>
    </xf>
    <xf numFmtId="166" fontId="3" fillId="3" borderId="62" xfId="0" applyNumberFormat="1" applyFont="1" applyFill="1" applyBorder="1" applyAlignment="1">
      <alignment horizontal="right" vertical="center" wrapText="1"/>
    </xf>
    <xf numFmtId="0" fontId="3" fillId="2" borderId="63" xfId="0" applyFont="1" applyFill="1" applyBorder="1" applyAlignment="1">
      <alignment horizontal="justify" vertical="center" wrapText="1"/>
    </xf>
    <xf numFmtId="0" fontId="51" fillId="15" borderId="64" xfId="0" applyFont="1" applyFill="1" applyBorder="1" applyAlignment="1">
      <alignment horizontal="justify" vertical="center" wrapText="1"/>
    </xf>
    <xf numFmtId="0" fontId="51" fillId="15" borderId="65" xfId="0" applyFont="1" applyFill="1" applyBorder="1" applyAlignment="1">
      <alignment horizontal="justify" vertical="center" wrapText="1"/>
    </xf>
    <xf numFmtId="0" fontId="52" fillId="0" borderId="0" xfId="0" applyFont="1"/>
    <xf numFmtId="0" fontId="52" fillId="2" borderId="0" xfId="0" applyFont="1" applyFill="1"/>
    <xf numFmtId="164" fontId="53" fillId="3" borderId="9" xfId="0" applyNumberFormat="1" applyFont="1" applyFill="1" applyBorder="1"/>
    <xf numFmtId="0" fontId="53" fillId="2" borderId="7" xfId="0" applyFont="1" applyFill="1" applyBorder="1" applyAlignment="1">
      <alignment wrapText="1"/>
    </xf>
    <xf numFmtId="164" fontId="53" fillId="3" borderId="6" xfId="0" applyNumberFormat="1" applyFont="1" applyFill="1" applyBorder="1"/>
    <xf numFmtId="0" fontId="53" fillId="2" borderId="5" xfId="0" applyFont="1" applyFill="1" applyBorder="1" applyAlignment="1">
      <alignment wrapText="1"/>
    </xf>
    <xf numFmtId="164" fontId="53" fillId="3" borderId="30" xfId="0" applyNumberFormat="1" applyFont="1" applyFill="1" applyBorder="1"/>
    <xf numFmtId="0" fontId="53" fillId="2" borderId="28" xfId="0" applyFont="1" applyFill="1" applyBorder="1" applyAlignment="1">
      <alignment wrapText="1"/>
    </xf>
    <xf numFmtId="0" fontId="54" fillId="15" borderId="27" xfId="0" applyFont="1" applyFill="1" applyBorder="1" applyAlignment="1">
      <alignment horizontal="center"/>
    </xf>
    <xf numFmtId="0" fontId="54" fillId="15" borderId="25" xfId="0" applyFont="1" applyFill="1" applyBorder="1" applyAlignment="1">
      <alignment horizontal="center"/>
    </xf>
    <xf numFmtId="164" fontId="3" fillId="3" borderId="51" xfId="0" applyNumberFormat="1" applyFont="1" applyFill="1" applyBorder="1"/>
    <xf numFmtId="164" fontId="3" fillId="3" borderId="70" xfId="0" applyNumberFormat="1" applyFont="1" applyFill="1" applyBorder="1"/>
    <xf numFmtId="0" fontId="3" fillId="2" borderId="7" xfId="0" applyFont="1" applyFill="1" applyBorder="1"/>
    <xf numFmtId="164" fontId="3" fillId="3" borderId="30" xfId="0" applyNumberFormat="1" applyFont="1" applyFill="1" applyBorder="1"/>
    <xf numFmtId="164" fontId="3" fillId="3" borderId="58" xfId="0" applyNumberFormat="1" applyFont="1" applyFill="1" applyBorder="1"/>
    <xf numFmtId="0" fontId="3" fillId="2" borderId="5" xfId="0" applyFont="1" applyFill="1" applyBorder="1"/>
    <xf numFmtId="164" fontId="3" fillId="3" borderId="71" xfId="0" applyNumberFormat="1" applyFont="1" applyFill="1" applyBorder="1"/>
    <xf numFmtId="0" fontId="3" fillId="2" borderId="35" xfId="0" applyFont="1" applyFill="1" applyBorder="1"/>
    <xf numFmtId="164" fontId="3" fillId="3" borderId="72" xfId="0" applyNumberFormat="1" applyFont="1" applyFill="1" applyBorder="1"/>
    <xf numFmtId="0" fontId="3" fillId="2" borderId="28" xfId="0" applyFont="1" applyFill="1" applyBorder="1"/>
    <xf numFmtId="0" fontId="3" fillId="0" borderId="0" xfId="0" applyFont="1" applyAlignment="1">
      <alignment horizontal="center"/>
    </xf>
    <xf numFmtId="0" fontId="54" fillId="15" borderId="14" xfId="0" applyFont="1" applyFill="1" applyBorder="1" applyAlignment="1">
      <alignment horizontal="center" wrapText="1"/>
    </xf>
    <xf numFmtId="0" fontId="54" fillId="15" borderId="15" xfId="0" applyFont="1" applyFill="1" applyBorder="1" applyAlignment="1">
      <alignment horizontal="center"/>
    </xf>
    <xf numFmtId="0" fontId="43" fillId="0" borderId="0" xfId="0" applyFont="1" applyFill="1" applyBorder="1" applyAlignment="1" applyProtection="1"/>
    <xf numFmtId="0" fontId="43" fillId="0" borderId="0" xfId="0" applyFont="1" applyFill="1" applyBorder="1" applyAlignment="1" applyProtection="1">
      <alignment horizontal="center"/>
    </xf>
    <xf numFmtId="0" fontId="30" fillId="0" borderId="0" xfId="0" applyFont="1" applyFill="1" applyBorder="1" applyAlignment="1" applyProtection="1"/>
    <xf numFmtId="0" fontId="50" fillId="2" borderId="0" xfId="0" applyFont="1" applyFill="1" applyBorder="1" applyAlignment="1">
      <alignment horizontal="left"/>
    </xf>
    <xf numFmtId="0" fontId="50" fillId="0" borderId="0" xfId="0" applyFont="1" applyAlignment="1"/>
    <xf numFmtId="0" fontId="50" fillId="2" borderId="0" xfId="0" applyFont="1" applyFill="1" applyBorder="1" applyAlignment="1"/>
    <xf numFmtId="0" fontId="50" fillId="2" borderId="69" xfId="0" applyFont="1" applyFill="1" applyBorder="1" applyAlignment="1">
      <alignment wrapText="1"/>
    </xf>
    <xf numFmtId="0" fontId="17" fillId="0" borderId="1" xfId="0" applyFont="1" applyFill="1" applyBorder="1" applyAlignment="1" applyProtection="1">
      <alignment horizontal="center"/>
    </xf>
    <xf numFmtId="1" fontId="5" fillId="0" borderId="29" xfId="5" applyNumberFormat="1" applyFont="1" applyFill="1" applyBorder="1" applyAlignment="1">
      <alignment horizontal="center" vertical="center"/>
    </xf>
    <xf numFmtId="0" fontId="34" fillId="0" borderId="0" xfId="0" applyFont="1" applyFill="1" applyBorder="1" applyAlignment="1">
      <alignment horizontal="center" vertical="top" wrapText="1"/>
    </xf>
    <xf numFmtId="0" fontId="7" fillId="5" borderId="27" xfId="0" applyFont="1" applyFill="1" applyBorder="1" applyAlignment="1">
      <alignment horizontal="center" vertical="top" wrapText="1"/>
    </xf>
    <xf numFmtId="0" fontId="1" fillId="0" borderId="7" xfId="0" applyFont="1" applyBorder="1" applyAlignment="1">
      <alignment horizontal="center" vertical="center"/>
    </xf>
    <xf numFmtId="0" fontId="11" fillId="0" borderId="50" xfId="0" applyFont="1" applyFill="1" applyBorder="1" applyAlignment="1">
      <alignment horizontal="left" vertical="center" wrapText="1"/>
    </xf>
    <xf numFmtId="164" fontId="11" fillId="3" borderId="9" xfId="0" applyNumberFormat="1" applyFont="1" applyFill="1" applyBorder="1" applyAlignment="1">
      <alignment vertical="top"/>
    </xf>
    <xf numFmtId="0" fontId="1" fillId="0" borderId="0" xfId="0" applyFont="1" applyBorder="1" applyAlignment="1">
      <alignment horizontal="center" vertical="center"/>
    </xf>
    <xf numFmtId="0" fontId="11" fillId="0" borderId="0" xfId="0" applyFont="1" applyFill="1" applyBorder="1" applyAlignment="1">
      <alignment horizontal="left" vertical="center" wrapText="1"/>
    </xf>
    <xf numFmtId="0" fontId="39" fillId="0" borderId="28" xfId="0" applyFont="1" applyBorder="1" applyAlignment="1">
      <alignment wrapText="1"/>
    </xf>
    <xf numFmtId="164" fontId="39" fillId="0" borderId="0" xfId="0" applyNumberFormat="1" applyFont="1" applyFill="1" applyBorder="1" applyAlignment="1">
      <alignment horizontal="right" wrapText="1"/>
    </xf>
    <xf numFmtId="0" fontId="34" fillId="7" borderId="25" xfId="0" applyFont="1" applyFill="1" applyBorder="1" applyAlignment="1">
      <alignment horizontal="center" wrapText="1"/>
    </xf>
    <xf numFmtId="164" fontId="34" fillId="0" borderId="17" xfId="0" applyNumberFormat="1" applyFont="1" applyFill="1" applyBorder="1" applyAlignment="1">
      <alignment horizontal="right" wrapText="1"/>
    </xf>
    <xf numFmtId="164" fontId="39" fillId="0" borderId="14" xfId="0" applyNumberFormat="1" applyFont="1" applyFill="1" applyBorder="1" applyAlignment="1">
      <alignment horizontal="right" wrapText="1"/>
    </xf>
    <xf numFmtId="0" fontId="33" fillId="0" borderId="0" xfId="0" applyFont="1" applyFill="1" applyBorder="1" applyAlignment="1">
      <alignment horizontal="left" vertical="center" wrapText="1" indent="1"/>
    </xf>
    <xf numFmtId="0" fontId="50" fillId="0" borderId="0" xfId="0" applyFont="1" applyFill="1" applyBorder="1" applyAlignment="1"/>
    <xf numFmtId="0" fontId="50" fillId="0" borderId="0" xfId="0" applyFont="1" applyFill="1" applyBorder="1" applyAlignment="1">
      <alignment horizontal="left"/>
    </xf>
    <xf numFmtId="0" fontId="5" fillId="0" borderId="0" xfId="0" applyFont="1" applyAlignment="1">
      <alignment vertical="top"/>
    </xf>
    <xf numFmtId="0" fontId="5" fillId="0" borderId="75" xfId="0" applyFont="1" applyBorder="1" applyAlignment="1">
      <alignment vertical="top"/>
    </xf>
    <xf numFmtId="0" fontId="5" fillId="0" borderId="1" xfId="0" applyFont="1" applyFill="1" applyBorder="1" applyAlignment="1">
      <alignment horizontal="left" wrapText="1"/>
    </xf>
    <xf numFmtId="0" fontId="5" fillId="0" borderId="1" xfId="0" applyFont="1" applyBorder="1" applyAlignment="1">
      <alignment vertical="top"/>
    </xf>
    <xf numFmtId="0" fontId="5" fillId="0" borderId="1" xfId="0" applyFont="1" applyFill="1" applyBorder="1" applyAlignment="1">
      <alignment vertical="center" wrapText="1"/>
    </xf>
    <xf numFmtId="0" fontId="5" fillId="0" borderId="1" xfId="0" applyFont="1" applyFill="1" applyBorder="1" applyAlignment="1">
      <alignment horizontal="left" vertical="top" wrapText="1"/>
    </xf>
    <xf numFmtId="0" fontId="5" fillId="0" borderId="1" xfId="0" applyFont="1" applyFill="1" applyBorder="1" applyAlignment="1">
      <alignment horizontal="left" vertical="top"/>
    </xf>
    <xf numFmtId="0" fontId="5" fillId="0" borderId="1" xfId="0" applyFont="1" applyBorder="1" applyAlignment="1">
      <alignment horizontal="center" vertical="top"/>
    </xf>
    <xf numFmtId="0" fontId="5" fillId="0" borderId="29" xfId="0" applyFont="1" applyFill="1" applyBorder="1" applyAlignment="1">
      <alignment wrapText="1"/>
    </xf>
    <xf numFmtId="0" fontId="5" fillId="0" borderId="29" xfId="0" applyFont="1" applyBorder="1" applyAlignment="1">
      <alignment vertical="top"/>
    </xf>
    <xf numFmtId="0" fontId="19" fillId="20" borderId="27" xfId="0" applyFont="1" applyFill="1" applyBorder="1" applyAlignment="1">
      <alignment horizontal="center" vertical="top" wrapText="1"/>
    </xf>
    <xf numFmtId="0" fontId="19" fillId="20" borderId="27" xfId="0" applyFont="1" applyFill="1" applyBorder="1" applyAlignment="1">
      <alignment horizontal="center" vertical="top"/>
    </xf>
    <xf numFmtId="0" fontId="5" fillId="3" borderId="29" xfId="0" applyFont="1" applyFill="1" applyBorder="1" applyAlignment="1">
      <alignment vertical="top"/>
    </xf>
    <xf numFmtId="164" fontId="5" fillId="0" borderId="30" xfId="0" applyNumberFormat="1" applyFont="1" applyFill="1" applyBorder="1" applyAlignment="1">
      <alignment vertical="top"/>
    </xf>
    <xf numFmtId="0" fontId="5" fillId="3" borderId="1" xfId="0" applyFont="1" applyFill="1" applyBorder="1" applyAlignment="1">
      <alignment vertical="top"/>
    </xf>
    <xf numFmtId="164" fontId="5" fillId="0" borderId="6" xfId="0" applyNumberFormat="1" applyFont="1" applyFill="1" applyBorder="1" applyAlignment="1">
      <alignment vertical="top"/>
    </xf>
    <xf numFmtId="0" fontId="5" fillId="3" borderId="31" xfId="0" applyFont="1" applyFill="1" applyBorder="1" applyAlignment="1">
      <alignment vertical="top"/>
    </xf>
    <xf numFmtId="0" fontId="17" fillId="0" borderId="29" xfId="0" applyFont="1" applyBorder="1" applyAlignment="1">
      <alignment horizontal="center" vertical="top"/>
    </xf>
    <xf numFmtId="0" fontId="17" fillId="0" borderId="1" xfId="0" applyFont="1" applyBorder="1" applyAlignment="1">
      <alignment horizontal="center" vertical="top"/>
    </xf>
    <xf numFmtId="164" fontId="39" fillId="0" borderId="76" xfId="0" applyNumberFormat="1" applyFont="1" applyFill="1" applyBorder="1" applyAlignment="1">
      <alignment horizontal="right" wrapText="1"/>
    </xf>
    <xf numFmtId="164" fontId="7" fillId="0" borderId="10" xfId="0" applyNumberFormat="1" applyFont="1" applyFill="1" applyBorder="1" applyAlignment="1" applyProtection="1"/>
    <xf numFmtId="164" fontId="7" fillId="0" borderId="14" xfId="0" applyNumberFormat="1" applyFont="1" applyFill="1" applyBorder="1" applyAlignment="1" applyProtection="1"/>
    <xf numFmtId="164" fontId="7" fillId="0" borderId="14" xfId="0" applyNumberFormat="1" applyFont="1" applyFill="1" applyBorder="1" applyAlignment="1" applyProtection="1">
      <alignment horizontal="right"/>
    </xf>
    <xf numFmtId="0" fontId="19" fillId="20" borderId="77" xfId="0" applyFont="1" applyFill="1" applyBorder="1" applyAlignment="1">
      <alignment horizontal="center" vertical="center" wrapText="1"/>
    </xf>
    <xf numFmtId="0" fontId="19" fillId="20" borderId="78" xfId="0" applyFont="1" applyFill="1" applyBorder="1" applyAlignment="1">
      <alignment horizontal="left" vertical="center" wrapText="1"/>
    </xf>
    <xf numFmtId="0" fontId="19" fillId="20" borderId="78" xfId="0" applyFont="1" applyFill="1" applyBorder="1" applyAlignment="1">
      <alignment horizontal="center" vertical="top"/>
    </xf>
    <xf numFmtId="0" fontId="19" fillId="20" borderId="79" xfId="0" applyFont="1" applyFill="1" applyBorder="1" applyAlignment="1">
      <alignment horizontal="center" vertical="top"/>
    </xf>
    <xf numFmtId="0" fontId="56" fillId="0" borderId="0" xfId="0" applyFont="1" applyAlignment="1">
      <alignment vertical="top"/>
    </xf>
    <xf numFmtId="0" fontId="19" fillId="20" borderId="26" xfId="0" applyFont="1" applyFill="1" applyBorder="1" applyAlignment="1">
      <alignment horizontal="center" vertical="top" wrapText="1"/>
    </xf>
    <xf numFmtId="0" fontId="19" fillId="20" borderId="74" xfId="0" applyFont="1" applyFill="1" applyBorder="1" applyAlignment="1">
      <alignment horizontal="center" vertical="top" wrapText="1"/>
    </xf>
    <xf numFmtId="0" fontId="19" fillId="20" borderId="73" xfId="0" applyFont="1" applyFill="1" applyBorder="1" applyAlignment="1">
      <alignment horizontal="center" vertical="top"/>
    </xf>
    <xf numFmtId="0" fontId="19" fillId="20" borderId="73" xfId="0" applyFont="1" applyFill="1" applyBorder="1" applyAlignment="1">
      <alignment horizontal="center" vertical="top" wrapText="1"/>
    </xf>
    <xf numFmtId="0" fontId="19" fillId="20" borderId="34" xfId="0" applyFont="1" applyFill="1" applyBorder="1" applyAlignment="1">
      <alignment horizontal="center" vertical="top" wrapText="1"/>
    </xf>
    <xf numFmtId="0" fontId="5" fillId="0" borderId="1" xfId="0" applyFont="1" applyFill="1" applyBorder="1" applyAlignment="1">
      <alignment horizontal="left" vertical="center" wrapText="1"/>
    </xf>
    <xf numFmtId="0" fontId="19" fillId="20" borderId="77" xfId="0" applyFont="1" applyFill="1" applyBorder="1" applyAlignment="1">
      <alignment horizontal="center" vertical="top" wrapText="1"/>
    </xf>
    <xf numFmtId="0" fontId="19" fillId="20" borderId="78" xfId="0" applyFont="1" applyFill="1" applyBorder="1" applyAlignment="1">
      <alignment horizontal="center" vertical="top" wrapText="1"/>
    </xf>
    <xf numFmtId="0" fontId="17" fillId="0" borderId="28" xfId="0" applyFont="1" applyFill="1" applyBorder="1" applyAlignment="1">
      <alignment vertical="top" wrapText="1"/>
    </xf>
    <xf numFmtId="0" fontId="5" fillId="0" borderId="29" xfId="0" applyFont="1" applyBorder="1" applyAlignment="1">
      <alignment horizontal="center" vertical="top"/>
    </xf>
    <xf numFmtId="0" fontId="17" fillId="0" borderId="5" xfId="0" applyFont="1" applyFill="1" applyBorder="1" applyAlignment="1">
      <alignment vertical="top" wrapText="1"/>
    </xf>
    <xf numFmtId="164" fontId="7" fillId="0" borderId="0" xfId="0" applyNumberFormat="1" applyFont="1" applyFill="1" applyBorder="1" applyAlignment="1" applyProtection="1">
      <alignment horizontal="right"/>
    </xf>
    <xf numFmtId="0" fontId="5" fillId="0" borderId="5" xfId="0" applyFont="1" applyBorder="1" applyAlignment="1">
      <alignment horizontal="center" vertical="top"/>
    </xf>
    <xf numFmtId="0" fontId="12" fillId="0" borderId="0" xfId="0" applyFont="1" applyFill="1" applyBorder="1"/>
    <xf numFmtId="0" fontId="47" fillId="0" borderId="0" xfId="0" applyFont="1" applyFill="1" applyBorder="1" applyAlignment="1">
      <alignment horizontal="center" vertical="center" wrapText="1"/>
    </xf>
    <xf numFmtId="164" fontId="12" fillId="0" borderId="81" xfId="0" applyNumberFormat="1" applyFont="1" applyFill="1" applyBorder="1"/>
    <xf numFmtId="164" fontId="12" fillId="0" borderId="12" xfId="0" applyNumberFormat="1" applyFont="1" applyFill="1" applyBorder="1"/>
    <xf numFmtId="0" fontId="11" fillId="0" borderId="7" xfId="0" applyFont="1" applyBorder="1" applyAlignment="1">
      <alignment vertical="center" wrapText="1"/>
    </xf>
    <xf numFmtId="0" fontId="11" fillId="0" borderId="7" xfId="0" applyFont="1" applyBorder="1"/>
    <xf numFmtId="0" fontId="11" fillId="0" borderId="8" xfId="0" applyFont="1" applyBorder="1"/>
    <xf numFmtId="0" fontId="11" fillId="2" borderId="8" xfId="0" applyFont="1" applyFill="1" applyBorder="1" applyAlignment="1">
      <alignment horizontal="center"/>
    </xf>
    <xf numFmtId="0" fontId="11" fillId="0" borderId="8" xfId="0" applyFont="1" applyBorder="1" applyAlignment="1">
      <alignment vertical="center" wrapText="1"/>
    </xf>
    <xf numFmtId="164" fontId="11" fillId="3" borderId="8" xfId="0" applyNumberFormat="1" applyFont="1" applyFill="1" applyBorder="1" applyAlignment="1">
      <alignment vertical="center"/>
    </xf>
    <xf numFmtId="0" fontId="11" fillId="0" borderId="9" xfId="0" applyFont="1" applyBorder="1"/>
    <xf numFmtId="0" fontId="5" fillId="0" borderId="0" xfId="0" applyFont="1" applyFill="1"/>
    <xf numFmtId="0" fontId="5" fillId="0" borderId="0" xfId="0" applyFont="1" applyFill="1" applyAlignment="1">
      <alignment horizontal="center"/>
    </xf>
    <xf numFmtId="0" fontId="15" fillId="0" borderId="0" xfId="0" applyFont="1" applyFill="1" applyBorder="1" applyAlignment="1">
      <alignment horizontal="center" vertical="center" wrapText="1"/>
    </xf>
    <xf numFmtId="164" fontId="13" fillId="0" borderId="0" xfId="4" applyNumberFormat="1" applyFont="1" applyFill="1" applyBorder="1" applyProtection="1"/>
    <xf numFmtId="164" fontId="5" fillId="0" borderId="0" xfId="4" applyNumberFormat="1" applyFont="1" applyFill="1" applyBorder="1" applyProtection="1"/>
    <xf numFmtId="0" fontId="3" fillId="0" borderId="0" xfId="0" applyFont="1" applyFill="1" applyBorder="1"/>
    <xf numFmtId="0" fontId="19" fillId="20" borderId="73" xfId="0" applyFont="1" applyFill="1" applyBorder="1" applyAlignment="1">
      <alignment horizontal="left" vertical="center" wrapText="1"/>
    </xf>
    <xf numFmtId="0" fontId="19" fillId="20" borderId="82" xfId="0" applyFont="1" applyFill="1" applyBorder="1" applyAlignment="1">
      <alignment horizontal="center" vertical="top" wrapText="1"/>
    </xf>
    <xf numFmtId="0" fontId="19" fillId="20" borderId="34" xfId="0" applyFont="1" applyFill="1" applyBorder="1" applyAlignment="1">
      <alignment horizontal="center" vertical="top"/>
    </xf>
    <xf numFmtId="0" fontId="17" fillId="0" borderId="1" xfId="0" applyFont="1" applyFill="1" applyBorder="1" applyAlignment="1">
      <alignment horizontal="left" vertical="top" wrapText="1"/>
    </xf>
    <xf numFmtId="0" fontId="17" fillId="0" borderId="1" xfId="0" applyFont="1" applyFill="1" applyBorder="1" applyAlignment="1">
      <alignment horizontal="center" vertical="top"/>
    </xf>
    <xf numFmtId="164" fontId="5" fillId="0" borderId="1" xfId="0" applyNumberFormat="1" applyFont="1" applyFill="1" applyBorder="1" applyAlignment="1">
      <alignment vertical="top"/>
    </xf>
    <xf numFmtId="0" fontId="15" fillId="0" borderId="0" xfId="0" applyFont="1" applyFill="1" applyBorder="1" applyAlignment="1">
      <alignment horizontal="left" vertical="center" wrapText="1"/>
    </xf>
    <xf numFmtId="0" fontId="17" fillId="0" borderId="0" xfId="0" applyFont="1" applyFill="1" applyBorder="1" applyAlignment="1">
      <alignment horizontal="left" vertical="top" wrapText="1"/>
    </xf>
    <xf numFmtId="0" fontId="17" fillId="0" borderId="0" xfId="0" applyFont="1" applyFill="1" applyBorder="1" applyAlignment="1">
      <alignment horizontal="center" vertical="top"/>
    </xf>
    <xf numFmtId="0" fontId="5" fillId="0" borderId="0" xfId="0" applyFont="1" applyBorder="1" applyAlignment="1">
      <alignment horizontal="center" vertical="top"/>
    </xf>
    <xf numFmtId="164" fontId="5" fillId="0" borderId="0" xfId="0" applyNumberFormat="1" applyFont="1" applyFill="1" applyBorder="1" applyAlignment="1">
      <alignment vertical="top"/>
    </xf>
    <xf numFmtId="0" fontId="5" fillId="0" borderId="0" xfId="0" applyFont="1" applyFill="1" applyBorder="1" applyAlignment="1">
      <alignment vertical="top"/>
    </xf>
    <xf numFmtId="0" fontId="11" fillId="0" borderId="49" xfId="0" applyFont="1" applyBorder="1" applyAlignment="1">
      <alignment horizontal="center" vertical="center"/>
    </xf>
    <xf numFmtId="0" fontId="11" fillId="0" borderId="50" xfId="0" applyFont="1" applyBorder="1" applyAlignment="1">
      <alignment horizontal="center" vertical="center"/>
    </xf>
    <xf numFmtId="164" fontId="11" fillId="3" borderId="51" xfId="0" applyNumberFormat="1" applyFont="1" applyFill="1" applyBorder="1" applyAlignment="1">
      <alignment vertical="center"/>
    </xf>
    <xf numFmtId="0" fontId="6" fillId="3" borderId="24" xfId="5" applyNumberFormat="1" applyFont="1" applyFill="1" applyBorder="1" applyAlignment="1">
      <alignment vertical="center" wrapText="1"/>
    </xf>
    <xf numFmtId="0" fontId="5" fillId="0" borderId="5" xfId="0" applyFont="1" applyBorder="1" applyAlignment="1">
      <alignment horizontal="center"/>
    </xf>
    <xf numFmtId="0" fontId="5" fillId="0" borderId="7" xfId="0" applyFont="1" applyBorder="1" applyAlignment="1">
      <alignment horizontal="center"/>
    </xf>
    <xf numFmtId="0" fontId="13" fillId="6" borderId="55" xfId="0" applyFont="1" applyFill="1" applyBorder="1" applyAlignment="1" applyProtection="1">
      <alignment vertical="top"/>
    </xf>
    <xf numFmtId="0" fontId="15" fillId="5" borderId="14" xfId="0" applyFont="1" applyFill="1" applyBorder="1" applyAlignment="1">
      <alignment horizontal="center" vertical="top" wrapText="1"/>
    </xf>
    <xf numFmtId="0" fontId="58" fillId="0" borderId="0" xfId="0" applyFont="1"/>
    <xf numFmtId="164" fontId="17" fillId="3" borderId="31" xfId="6" applyNumberFormat="1" applyFont="1" applyFill="1" applyBorder="1" applyAlignment="1">
      <alignment horizontal="center" vertical="center"/>
    </xf>
    <xf numFmtId="0" fontId="11" fillId="2" borderId="0" xfId="0" applyFont="1" applyFill="1"/>
    <xf numFmtId="0" fontId="12" fillId="9" borderId="25" xfId="0" applyFont="1" applyFill="1" applyBorder="1" applyAlignment="1">
      <alignment horizontal="center" vertical="center" wrapText="1"/>
    </xf>
    <xf numFmtId="0" fontId="34" fillId="9" borderId="26" xfId="0" applyFont="1" applyFill="1" applyBorder="1" applyAlignment="1">
      <alignment horizontal="left" vertical="center" wrapText="1"/>
    </xf>
    <xf numFmtId="0" fontId="34" fillId="9" borderId="27" xfId="0" applyFont="1" applyFill="1" applyBorder="1" applyAlignment="1">
      <alignment horizontal="left" vertical="center" wrapText="1"/>
    </xf>
    <xf numFmtId="0" fontId="39" fillId="2" borderId="83" xfId="0" applyFont="1" applyFill="1" applyBorder="1" applyAlignment="1">
      <alignment wrapText="1"/>
    </xf>
    <xf numFmtId="0" fontId="11" fillId="2" borderId="56" xfId="0" applyFont="1" applyFill="1" applyBorder="1" applyAlignment="1">
      <alignment horizontal="center"/>
    </xf>
    <xf numFmtId="0" fontId="11" fillId="3" borderId="84" xfId="0" applyFont="1" applyFill="1" applyBorder="1"/>
    <xf numFmtId="164" fontId="11" fillId="0" borderId="56" xfId="0" applyNumberFormat="1" applyFont="1" applyBorder="1" applyAlignment="1"/>
    <xf numFmtId="0" fontId="39" fillId="2" borderId="58" xfId="0" applyFont="1" applyFill="1" applyBorder="1" applyAlignment="1">
      <alignment vertical="top" wrapText="1"/>
    </xf>
    <xf numFmtId="0" fontId="11" fillId="2" borderId="85" xfId="0" applyFont="1" applyFill="1" applyBorder="1" applyAlignment="1">
      <alignment horizontal="center"/>
    </xf>
    <xf numFmtId="0" fontId="11" fillId="3" borderId="86" xfId="0" applyFont="1" applyFill="1" applyBorder="1"/>
    <xf numFmtId="164" fontId="11" fillId="0" borderId="85" xfId="0" applyNumberFormat="1" applyFont="1" applyBorder="1" applyAlignment="1"/>
    <xf numFmtId="0" fontId="11" fillId="2" borderId="58" xfId="0" applyFont="1" applyFill="1" applyBorder="1"/>
    <xf numFmtId="164" fontId="11" fillId="0" borderId="76" xfId="0" applyNumberFormat="1" applyFont="1" applyFill="1" applyBorder="1" applyAlignment="1">
      <alignment horizontal="right" wrapText="1"/>
    </xf>
    <xf numFmtId="164" fontId="11" fillId="0" borderId="87" xfId="0" applyNumberFormat="1" applyFont="1" applyFill="1" applyBorder="1" applyAlignment="1">
      <alignment horizontal="right" wrapText="1"/>
    </xf>
    <xf numFmtId="164" fontId="12" fillId="0" borderId="14" xfId="0" applyNumberFormat="1" applyFont="1" applyFill="1" applyBorder="1" applyAlignment="1">
      <alignment horizontal="right" wrapText="1"/>
    </xf>
    <xf numFmtId="164" fontId="12" fillId="0" borderId="22" xfId="0" applyNumberFormat="1" applyFont="1" applyFill="1" applyBorder="1" applyAlignment="1">
      <alignment horizontal="right" wrapText="1"/>
    </xf>
    <xf numFmtId="0" fontId="48" fillId="0" borderId="0" xfId="0" applyFont="1" applyBorder="1" applyAlignment="1" applyProtection="1">
      <alignment horizontal="left"/>
    </xf>
    <xf numFmtId="0" fontId="59" fillId="21" borderId="25" xfId="0" applyFont="1" applyFill="1" applyBorder="1" applyAlignment="1" applyProtection="1">
      <alignment horizontal="center"/>
    </xf>
    <xf numFmtId="0" fontId="59" fillId="21" borderId="26" xfId="0" applyFont="1" applyFill="1" applyBorder="1" applyAlignment="1" applyProtection="1">
      <alignment horizontal="center"/>
    </xf>
    <xf numFmtId="0" fontId="59" fillId="21" borderId="27" xfId="0" applyFont="1" applyFill="1" applyBorder="1" applyAlignment="1" applyProtection="1">
      <alignment horizontal="center"/>
    </xf>
    <xf numFmtId="0" fontId="54" fillId="4" borderId="74" xfId="0" applyFont="1" applyFill="1" applyBorder="1" applyAlignment="1">
      <alignment horizontal="center" wrapText="1"/>
    </xf>
    <xf numFmtId="0" fontId="54" fillId="4" borderId="10" xfId="0" applyFont="1" applyFill="1" applyBorder="1" applyAlignment="1">
      <alignment horizontal="center" wrapText="1"/>
    </xf>
    <xf numFmtId="0" fontId="3" fillId="0" borderId="2" xfId="0" applyFont="1" applyBorder="1" applyAlignment="1" applyProtection="1">
      <alignment horizontal="left" wrapText="1"/>
    </xf>
    <xf numFmtId="0" fontId="3" fillId="0" borderId="88" xfId="0" applyFont="1" applyBorder="1" applyAlignment="1" applyProtection="1">
      <alignment horizontal="left" wrapText="1"/>
    </xf>
    <xf numFmtId="164" fontId="3" fillId="3" borderId="3" xfId="7" applyNumberFormat="1" applyFont="1" applyFill="1" applyBorder="1" applyAlignment="1" applyProtection="1">
      <alignment horizontal="left"/>
      <protection locked="0"/>
    </xf>
    <xf numFmtId="164" fontId="3" fillId="3" borderId="4" xfId="7" applyNumberFormat="1" applyFont="1" applyFill="1" applyBorder="1" applyAlignment="1" applyProtection="1">
      <alignment horizontal="left"/>
      <protection locked="0"/>
    </xf>
    <xf numFmtId="0" fontId="3" fillId="0" borderId="5" xfId="0" applyFont="1" applyBorder="1" applyAlignment="1" applyProtection="1">
      <alignment horizontal="left" wrapText="1"/>
    </xf>
    <xf numFmtId="0" fontId="3" fillId="0" borderId="48" xfId="0" applyFont="1" applyBorder="1" applyAlignment="1" applyProtection="1">
      <alignment horizontal="left" wrapText="1"/>
    </xf>
    <xf numFmtId="164" fontId="3" fillId="3" borderId="1" xfId="7" applyNumberFormat="1" applyFont="1" applyFill="1" applyBorder="1" applyAlignment="1" applyProtection="1">
      <alignment horizontal="left"/>
      <protection locked="0"/>
    </xf>
    <xf numFmtId="164" fontId="3" fillId="3" borderId="6" xfId="7" applyNumberFormat="1" applyFont="1" applyFill="1" applyBorder="1" applyAlignment="1" applyProtection="1">
      <alignment horizontal="left"/>
      <protection locked="0"/>
    </xf>
    <xf numFmtId="0" fontId="14" fillId="8" borderId="25" xfId="0" applyFont="1" applyFill="1" applyBorder="1" applyAlignment="1">
      <alignment wrapText="1"/>
    </xf>
    <xf numFmtId="0" fontId="14" fillId="8" borderId="55" xfId="0" applyFont="1" applyFill="1" applyBorder="1" applyAlignment="1">
      <alignment wrapText="1"/>
    </xf>
    <xf numFmtId="0" fontId="14" fillId="8" borderId="26" xfId="0" applyFont="1" applyFill="1" applyBorder="1" applyAlignment="1">
      <alignment horizontal="center" wrapText="1"/>
    </xf>
    <xf numFmtId="0" fontId="14" fillId="8" borderId="27" xfId="0" applyFont="1" applyFill="1" applyBorder="1" applyAlignment="1">
      <alignment horizontal="center" wrapText="1"/>
    </xf>
    <xf numFmtId="0" fontId="6" fillId="0" borderId="49" xfId="0" applyFont="1" applyBorder="1" applyAlignment="1"/>
    <xf numFmtId="0" fontId="6" fillId="0" borderId="80" xfId="0" applyFont="1" applyBorder="1" applyAlignment="1"/>
    <xf numFmtId="10" fontId="6" fillId="3" borderId="50" xfId="0" applyNumberFormat="1" applyFont="1" applyFill="1" applyBorder="1"/>
    <xf numFmtId="0" fontId="6" fillId="3" borderId="51" xfId="5" applyNumberFormat="1" applyFont="1" applyFill="1" applyBorder="1"/>
    <xf numFmtId="0" fontId="33" fillId="0" borderId="15" xfId="0" applyFont="1" applyBorder="1" applyAlignment="1" applyProtection="1">
      <alignment horizontal="center"/>
    </xf>
    <xf numFmtId="0" fontId="33" fillId="0" borderId="17" xfId="0" applyFont="1" applyBorder="1" applyAlignment="1" applyProtection="1">
      <alignment horizontal="center"/>
    </xf>
    <xf numFmtId="0" fontId="30" fillId="2" borderId="15" xfId="0" applyFont="1" applyFill="1" applyBorder="1" applyAlignment="1" applyProtection="1">
      <alignment horizontal="center"/>
    </xf>
    <xf numFmtId="0" fontId="30" fillId="2" borderId="17" xfId="0" applyFont="1" applyFill="1" applyBorder="1" applyAlignment="1" applyProtection="1">
      <alignment horizontal="center"/>
    </xf>
    <xf numFmtId="0" fontId="30" fillId="0" borderId="15" xfId="0" applyFont="1" applyFill="1" applyBorder="1" applyAlignment="1" applyProtection="1">
      <alignment horizontal="left"/>
    </xf>
    <xf numFmtId="0" fontId="30" fillId="0" borderId="17" xfId="0" applyFont="1" applyFill="1" applyBorder="1" applyAlignment="1" applyProtection="1">
      <alignment horizontal="left"/>
    </xf>
    <xf numFmtId="0" fontId="43" fillId="3" borderId="15" xfId="0" applyFont="1" applyFill="1" applyBorder="1" applyAlignment="1" applyProtection="1">
      <alignment horizontal="center"/>
    </xf>
    <xf numFmtId="0" fontId="43" fillId="3" borderId="17" xfId="0" applyFont="1" applyFill="1" applyBorder="1" applyAlignment="1" applyProtection="1">
      <alignment horizontal="center"/>
    </xf>
    <xf numFmtId="0" fontId="48" fillId="17" borderId="15" xfId="0" applyFont="1" applyFill="1" applyBorder="1" applyAlignment="1">
      <alignment horizontal="center"/>
    </xf>
    <xf numFmtId="0" fontId="48" fillId="17" borderId="17" xfId="0" applyFont="1" applyFill="1" applyBorder="1" applyAlignment="1">
      <alignment horizontal="center"/>
    </xf>
    <xf numFmtId="0" fontId="48" fillId="18" borderId="15" xfId="0" applyFont="1" applyFill="1" applyBorder="1" applyAlignment="1">
      <alignment horizontal="center"/>
    </xf>
    <xf numFmtId="0" fontId="48" fillId="18" borderId="17" xfId="0" applyFont="1" applyFill="1" applyBorder="1" applyAlignment="1">
      <alignment horizontal="center"/>
    </xf>
    <xf numFmtId="0" fontId="48" fillId="16" borderId="15" xfId="0" applyFont="1" applyFill="1" applyBorder="1" applyAlignment="1">
      <alignment horizontal="center"/>
    </xf>
    <xf numFmtId="0" fontId="48" fillId="16" borderId="17" xfId="0" applyFont="1" applyFill="1" applyBorder="1" applyAlignment="1">
      <alignment horizontal="center"/>
    </xf>
    <xf numFmtId="0" fontId="28" fillId="0" borderId="0" xfId="0" applyFont="1" applyAlignment="1">
      <alignment horizontal="center"/>
    </xf>
    <xf numFmtId="0" fontId="55" fillId="0" borderId="0" xfId="0" applyFont="1" applyAlignment="1">
      <alignment horizontal="left"/>
    </xf>
    <xf numFmtId="0" fontId="15" fillId="2" borderId="32" xfId="0" applyFont="1" applyFill="1" applyBorder="1" applyAlignment="1">
      <alignment horizontal="center" vertical="center" wrapText="1"/>
    </xf>
    <xf numFmtId="0" fontId="15" fillId="2" borderId="31" xfId="0" applyFont="1" applyFill="1" applyBorder="1" applyAlignment="1">
      <alignment horizontal="center" vertical="center" wrapText="1"/>
    </xf>
    <xf numFmtId="0" fontId="15" fillId="2" borderId="25" xfId="0" applyFont="1" applyFill="1" applyBorder="1" applyAlignment="1">
      <alignment horizontal="center" vertical="center" wrapText="1"/>
    </xf>
    <xf numFmtId="0" fontId="15" fillId="2" borderId="26" xfId="0" applyFont="1" applyFill="1" applyBorder="1" applyAlignment="1">
      <alignment horizontal="center" vertical="center" wrapText="1"/>
    </xf>
    <xf numFmtId="0" fontId="15" fillId="2" borderId="28" xfId="0" applyFont="1" applyFill="1" applyBorder="1" applyAlignment="1">
      <alignment horizontal="center" vertical="center" wrapText="1"/>
    </xf>
    <xf numFmtId="0" fontId="15" fillId="2" borderId="29" xfId="0" applyFont="1" applyFill="1" applyBorder="1" applyAlignment="1">
      <alignment horizontal="center" vertical="center" wrapText="1"/>
    </xf>
    <xf numFmtId="0" fontId="14" fillId="4" borderId="15" xfId="0" applyFont="1" applyFill="1" applyBorder="1" applyAlignment="1" applyProtection="1">
      <alignment horizontal="center"/>
    </xf>
    <xf numFmtId="0" fontId="14" fillId="4" borderId="16" xfId="0" applyFont="1" applyFill="1" applyBorder="1" applyAlignment="1" applyProtection="1">
      <alignment horizontal="center"/>
    </xf>
    <xf numFmtId="0" fontId="14" fillId="4" borderId="17" xfId="0" applyFont="1" applyFill="1" applyBorder="1" applyAlignment="1" applyProtection="1">
      <alignment horizontal="center"/>
    </xf>
    <xf numFmtId="0" fontId="15" fillId="2" borderId="2"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15" fillId="2" borderId="5"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29" fillId="2" borderId="18" xfId="0" applyFont="1" applyFill="1" applyBorder="1" applyAlignment="1">
      <alignment horizontal="left" wrapText="1"/>
    </xf>
    <xf numFmtId="0" fontId="29" fillId="2" borderId="0" xfId="0" applyFont="1" applyFill="1" applyBorder="1" applyAlignment="1">
      <alignment horizontal="left" wrapText="1"/>
    </xf>
    <xf numFmtId="0" fontId="29" fillId="2" borderId="22" xfId="0" applyFont="1" applyFill="1" applyBorder="1" applyAlignment="1">
      <alignment horizontal="left" wrapText="1"/>
    </xf>
    <xf numFmtId="0" fontId="29" fillId="2" borderId="18" xfId="0" applyFont="1" applyFill="1" applyBorder="1" applyAlignment="1">
      <alignment horizontal="left"/>
    </xf>
    <xf numFmtId="0" fontId="29" fillId="2" borderId="0" xfId="0" applyFont="1" applyFill="1" applyBorder="1" applyAlignment="1">
      <alignment horizontal="left"/>
    </xf>
    <xf numFmtId="0" fontId="29" fillId="2" borderId="22" xfId="0" applyFont="1" applyFill="1" applyBorder="1" applyAlignment="1">
      <alignment horizontal="left"/>
    </xf>
    <xf numFmtId="0" fontId="14" fillId="4" borderId="19" xfId="0" applyFont="1" applyFill="1" applyBorder="1" applyAlignment="1" applyProtection="1">
      <alignment horizontal="center"/>
    </xf>
    <xf numFmtId="0" fontId="14" fillId="4" borderId="20" xfId="0" applyFont="1" applyFill="1" applyBorder="1" applyAlignment="1" applyProtection="1">
      <alignment horizontal="center"/>
    </xf>
    <xf numFmtId="0" fontId="14" fillId="4" borderId="21" xfId="0" applyFont="1" applyFill="1" applyBorder="1" applyAlignment="1" applyProtection="1">
      <alignment horizontal="center"/>
    </xf>
    <xf numFmtId="0" fontId="32" fillId="2" borderId="13" xfId="0" applyFont="1" applyFill="1" applyBorder="1" applyAlignment="1">
      <alignment horizontal="left" vertical="top" wrapText="1"/>
    </xf>
    <xf numFmtId="0" fontId="32" fillId="2" borderId="23" xfId="0" applyFont="1" applyFill="1" applyBorder="1" applyAlignment="1">
      <alignment horizontal="left" vertical="top" wrapText="1"/>
    </xf>
    <xf numFmtId="0" fontId="32" fillId="2" borderId="24" xfId="0" applyFont="1" applyFill="1" applyBorder="1" applyAlignment="1">
      <alignment horizontal="left" vertical="top" wrapText="1"/>
    </xf>
    <xf numFmtId="0" fontId="45" fillId="4" borderId="15" xfId="0" applyFont="1" applyFill="1" applyBorder="1" applyAlignment="1" applyProtection="1">
      <alignment horizontal="center"/>
    </xf>
    <xf numFmtId="0" fontId="45" fillId="4" borderId="16" xfId="0" applyFont="1" applyFill="1" applyBorder="1" applyAlignment="1" applyProtection="1">
      <alignment horizontal="center"/>
    </xf>
    <xf numFmtId="0" fontId="45" fillId="4" borderId="17" xfId="0" applyFont="1" applyFill="1" applyBorder="1" applyAlignment="1" applyProtection="1">
      <alignment horizontal="center"/>
    </xf>
    <xf numFmtId="0" fontId="31" fillId="2" borderId="18" xfId="0" applyFont="1" applyFill="1" applyBorder="1" applyAlignment="1">
      <alignment horizontal="left" wrapText="1"/>
    </xf>
    <xf numFmtId="0" fontId="31" fillId="2" borderId="0" xfId="0" applyFont="1" applyFill="1" applyBorder="1" applyAlignment="1">
      <alignment horizontal="left" wrapText="1"/>
    </xf>
    <xf numFmtId="0" fontId="31" fillId="2" borderId="22" xfId="0" applyFont="1" applyFill="1" applyBorder="1" applyAlignment="1">
      <alignment horizontal="left" wrapText="1"/>
    </xf>
    <xf numFmtId="0" fontId="32" fillId="2" borderId="18" xfId="0" applyFont="1" applyFill="1" applyBorder="1" applyAlignment="1">
      <alignment horizontal="left" vertical="top" wrapText="1"/>
    </xf>
    <xf numFmtId="0" fontId="32" fillId="2" borderId="0" xfId="0" applyFont="1" applyFill="1" applyBorder="1" applyAlignment="1">
      <alignment horizontal="left" vertical="top" wrapText="1"/>
    </xf>
    <xf numFmtId="0" fontId="32" fillId="2" borderId="22" xfId="0" applyFont="1" applyFill="1" applyBorder="1" applyAlignment="1">
      <alignment horizontal="left" vertical="top" wrapText="1"/>
    </xf>
    <xf numFmtId="0" fontId="33" fillId="0" borderId="15" xfId="0" applyFont="1" applyBorder="1" applyAlignment="1" applyProtection="1">
      <alignment horizontal="left"/>
    </xf>
    <xf numFmtId="0" fontId="33" fillId="0" borderId="16" xfId="0" applyFont="1" applyBorder="1" applyAlignment="1" applyProtection="1">
      <alignment horizontal="left"/>
    </xf>
    <xf numFmtId="0" fontId="33" fillId="0" borderId="17" xfId="0" applyFont="1" applyBorder="1" applyAlignment="1" applyProtection="1">
      <alignment horizontal="left"/>
    </xf>
    <xf numFmtId="0" fontId="6" fillId="0" borderId="10" xfId="0" applyFont="1" applyBorder="1" applyAlignment="1" applyProtection="1">
      <alignment horizontal="left"/>
    </xf>
    <xf numFmtId="0" fontId="6" fillId="0" borderId="11" xfId="0" applyFont="1" applyBorder="1" applyAlignment="1" applyProtection="1">
      <alignment horizontal="left"/>
    </xf>
    <xf numFmtId="0" fontId="6" fillId="0" borderId="12" xfId="0" applyFont="1" applyBorder="1" applyAlignment="1" applyProtection="1">
      <alignment horizontal="left"/>
    </xf>
    <xf numFmtId="0" fontId="18" fillId="0" borderId="23" xfId="0" applyFont="1" applyBorder="1" applyAlignment="1">
      <alignment horizontal="center"/>
    </xf>
    <xf numFmtId="0" fontId="21" fillId="9" borderId="15" xfId="0" applyFont="1" applyFill="1" applyBorder="1" applyAlignment="1">
      <alignment horizontal="center"/>
    </xf>
    <xf numFmtId="0" fontId="21" fillId="9" borderId="17" xfId="0" applyFont="1" applyFill="1" applyBorder="1" applyAlignment="1">
      <alignment horizontal="center"/>
    </xf>
    <xf numFmtId="0" fontId="30" fillId="0" borderId="16" xfId="0" applyFont="1" applyFill="1" applyBorder="1" applyAlignment="1" applyProtection="1">
      <alignment horizontal="left"/>
    </xf>
    <xf numFmtId="0" fontId="43" fillId="3" borderId="16" xfId="0" applyFont="1" applyFill="1" applyBorder="1" applyAlignment="1" applyProtection="1">
      <alignment horizontal="center"/>
    </xf>
    <xf numFmtId="0" fontId="27" fillId="0" borderId="23" xfId="0" applyFont="1" applyBorder="1" applyAlignment="1">
      <alignment horizontal="center"/>
    </xf>
    <xf numFmtId="0" fontId="6" fillId="0" borderId="10" xfId="0" applyFont="1" applyBorder="1" applyAlignment="1" applyProtection="1">
      <alignment horizontal="center"/>
    </xf>
    <xf numFmtId="0" fontId="6" fillId="0" borderId="11" xfId="0" applyFont="1" applyBorder="1" applyAlignment="1" applyProtection="1">
      <alignment horizontal="center"/>
    </xf>
    <xf numFmtId="0" fontId="6" fillId="0" borderId="12" xfId="0" applyFont="1" applyBorder="1" applyAlignment="1" applyProtection="1">
      <alignment horizontal="center"/>
    </xf>
    <xf numFmtId="0" fontId="24" fillId="0" borderId="10" xfId="0" applyFont="1" applyBorder="1" applyAlignment="1" applyProtection="1">
      <alignment horizontal="center" vertical="center" textRotation="90" wrapText="1"/>
    </xf>
    <xf numFmtId="0" fontId="24" fillId="0" borderId="11" xfId="0" applyFont="1" applyBorder="1" applyAlignment="1" applyProtection="1">
      <alignment horizontal="center" vertical="center" textRotation="90" wrapText="1"/>
    </xf>
    <xf numFmtId="0" fontId="24" fillId="0" borderId="12" xfId="0" applyFont="1" applyBorder="1" applyAlignment="1" applyProtection="1">
      <alignment horizontal="center" vertical="center" textRotation="90" wrapText="1"/>
    </xf>
    <xf numFmtId="0" fontId="25" fillId="0" borderId="15" xfId="0" applyFont="1" applyFill="1" applyBorder="1" applyAlignment="1" applyProtection="1">
      <alignment horizontal="left" vertical="center" wrapText="1"/>
    </xf>
    <xf numFmtId="0" fontId="25" fillId="0" borderId="16" xfId="0" applyFont="1" applyFill="1" applyBorder="1" applyAlignment="1" applyProtection="1">
      <alignment horizontal="left" vertical="center" wrapText="1"/>
    </xf>
    <xf numFmtId="0" fontId="25" fillId="0" borderId="17" xfId="0" applyFont="1" applyFill="1" applyBorder="1" applyAlignment="1" applyProtection="1">
      <alignment horizontal="left" vertical="center" wrapText="1"/>
    </xf>
    <xf numFmtId="0" fontId="25" fillId="0" borderId="40" xfId="0" applyFont="1" applyFill="1" applyBorder="1" applyAlignment="1" applyProtection="1">
      <alignment horizontal="left" vertical="center" wrapText="1"/>
    </xf>
    <xf numFmtId="0" fontId="25" fillId="0" borderId="41" xfId="0" applyFont="1" applyFill="1" applyBorder="1" applyAlignment="1" applyProtection="1">
      <alignment horizontal="left" vertical="center" wrapText="1"/>
    </xf>
    <xf numFmtId="0" fontId="25" fillId="0" borderId="42" xfId="0" applyFont="1" applyFill="1" applyBorder="1" applyAlignment="1" applyProtection="1">
      <alignment horizontal="left" vertical="center" wrapText="1"/>
    </xf>
    <xf numFmtId="0" fontId="25" fillId="0" borderId="43" xfId="0" applyFont="1" applyFill="1" applyBorder="1" applyAlignment="1" applyProtection="1">
      <alignment horizontal="left" vertical="center" wrapText="1"/>
    </xf>
    <xf numFmtId="0" fontId="25" fillId="0" borderId="44" xfId="0" applyFont="1" applyFill="1" applyBorder="1" applyAlignment="1" applyProtection="1">
      <alignment horizontal="left" vertical="center" wrapText="1"/>
    </xf>
    <xf numFmtId="0" fontId="25" fillId="0" borderId="45" xfId="0" applyFont="1" applyFill="1" applyBorder="1" applyAlignment="1" applyProtection="1">
      <alignment horizontal="left" vertical="center" wrapText="1"/>
    </xf>
    <xf numFmtId="0" fontId="24" fillId="0" borderId="43" xfId="0" applyFont="1" applyFill="1" applyBorder="1" applyAlignment="1" applyProtection="1">
      <alignment horizontal="left" vertical="center" wrapText="1"/>
    </xf>
    <xf numFmtId="0" fontId="24" fillId="0" borderId="44" xfId="0" applyFont="1" applyFill="1" applyBorder="1" applyAlignment="1" applyProtection="1">
      <alignment horizontal="left" vertical="center" wrapText="1"/>
    </xf>
    <xf numFmtId="0" fontId="24" fillId="0" borderId="46" xfId="0" applyFont="1" applyFill="1" applyBorder="1" applyAlignment="1" applyProtection="1">
      <alignment horizontal="left" vertical="center"/>
    </xf>
    <xf numFmtId="0" fontId="24" fillId="0" borderId="47" xfId="0" applyFont="1" applyFill="1" applyBorder="1" applyAlignment="1" applyProtection="1">
      <alignment horizontal="left" vertical="center"/>
    </xf>
    <xf numFmtId="0" fontId="24" fillId="0" borderId="15" xfId="0" applyFont="1" applyFill="1" applyBorder="1" applyAlignment="1" applyProtection="1">
      <alignment horizontal="left" vertical="center"/>
    </xf>
    <xf numFmtId="0" fontId="24" fillId="0" borderId="16" xfId="0" applyFont="1" applyFill="1" applyBorder="1" applyAlignment="1" applyProtection="1">
      <alignment horizontal="left" vertical="center"/>
    </xf>
    <xf numFmtId="0" fontId="20" fillId="4" borderId="15" xfId="0" applyFont="1" applyFill="1" applyBorder="1" applyAlignment="1" applyProtection="1">
      <alignment horizontal="center"/>
    </xf>
    <xf numFmtId="0" fontId="20" fillId="4" borderId="16" xfId="0" applyFont="1" applyFill="1" applyBorder="1" applyAlignment="1" applyProtection="1">
      <alignment horizontal="center"/>
    </xf>
    <xf numFmtId="0" fontId="20" fillId="4" borderId="17" xfId="0" applyFont="1" applyFill="1" applyBorder="1" applyAlignment="1" applyProtection="1">
      <alignment horizontal="center"/>
    </xf>
    <xf numFmtId="0" fontId="6" fillId="0" borderId="10" xfId="0" applyFont="1" applyBorder="1" applyAlignment="1" applyProtection="1">
      <alignment horizontal="center" vertical="center" textRotation="90"/>
    </xf>
    <xf numFmtId="0" fontId="6" fillId="0" borderId="11" xfId="0" applyFont="1" applyBorder="1" applyAlignment="1" applyProtection="1">
      <alignment horizontal="center" vertical="center" textRotation="90"/>
    </xf>
    <xf numFmtId="0" fontId="6" fillId="0" borderId="12" xfId="0" applyFont="1" applyBorder="1" applyAlignment="1" applyProtection="1">
      <alignment horizontal="center" vertical="center" textRotation="90"/>
    </xf>
    <xf numFmtId="0" fontId="21" fillId="0" borderId="37" xfId="0" applyFont="1" applyBorder="1" applyAlignment="1" applyProtection="1">
      <alignment horizontal="center"/>
    </xf>
    <xf numFmtId="0" fontId="21" fillId="0" borderId="38" xfId="0" applyFont="1" applyBorder="1" applyAlignment="1" applyProtection="1">
      <alignment horizontal="center"/>
    </xf>
    <xf numFmtId="0" fontId="21" fillId="0" borderId="39" xfId="0" applyFont="1" applyBorder="1" applyAlignment="1" applyProtection="1">
      <alignment horizontal="center"/>
    </xf>
    <xf numFmtId="0" fontId="21" fillId="0" borderId="15" xfId="0" applyFont="1" applyBorder="1" applyAlignment="1" applyProtection="1">
      <alignment horizontal="center"/>
    </xf>
    <xf numFmtId="0" fontId="21" fillId="0" borderId="16" xfId="0" applyFont="1" applyBorder="1" applyAlignment="1" applyProtection="1">
      <alignment horizontal="center"/>
    </xf>
    <xf numFmtId="0" fontId="21" fillId="0" borderId="17" xfId="0" applyFont="1" applyBorder="1" applyAlignment="1" applyProtection="1">
      <alignment horizontal="center"/>
    </xf>
    <xf numFmtId="0" fontId="8" fillId="0" borderId="15" xfId="0" applyFont="1" applyBorder="1" applyAlignment="1" applyProtection="1">
      <alignment horizontal="center"/>
    </xf>
    <xf numFmtId="0" fontId="8" fillId="0" borderId="16" xfId="0" applyFont="1" applyBorder="1" applyAlignment="1" applyProtection="1">
      <alignment horizontal="center"/>
    </xf>
    <xf numFmtId="0" fontId="8" fillId="0" borderId="17" xfId="0" applyFont="1" applyBorder="1" applyAlignment="1" applyProtection="1">
      <alignment horizontal="center"/>
    </xf>
    <xf numFmtId="0" fontId="11" fillId="0" borderId="0" xfId="0" applyFont="1" applyAlignment="1" applyProtection="1">
      <alignment horizontal="left"/>
    </xf>
    <xf numFmtId="0" fontId="30" fillId="2" borderId="15" xfId="0" applyFont="1" applyFill="1" applyBorder="1" applyAlignment="1" applyProtection="1">
      <alignment horizontal="left"/>
    </xf>
    <xf numFmtId="0" fontId="30" fillId="2" borderId="16" xfId="0" applyFont="1" applyFill="1" applyBorder="1" applyAlignment="1" applyProtection="1">
      <alignment horizontal="left"/>
    </xf>
    <xf numFmtId="0" fontId="30" fillId="2" borderId="17" xfId="0" applyFont="1" applyFill="1" applyBorder="1" applyAlignment="1" applyProtection="1">
      <alignment horizontal="left"/>
    </xf>
    <xf numFmtId="0" fontId="29" fillId="2" borderId="19" xfId="0" applyFont="1" applyFill="1" applyBorder="1" applyAlignment="1">
      <alignment horizontal="left"/>
    </xf>
    <xf numFmtId="0" fontId="29" fillId="2" borderId="20" xfId="0" applyFont="1" applyFill="1" applyBorder="1" applyAlignment="1">
      <alignment horizontal="left"/>
    </xf>
    <xf numFmtId="0" fontId="29" fillId="2" borderId="21" xfId="0" applyFont="1" applyFill="1" applyBorder="1" applyAlignment="1">
      <alignment horizontal="left"/>
    </xf>
    <xf numFmtId="0" fontId="11" fillId="0" borderId="10" xfId="0" applyFont="1" applyBorder="1" applyAlignment="1" applyProtection="1">
      <alignment horizontal="left"/>
    </xf>
    <xf numFmtId="0" fontId="11" fillId="0" borderId="11" xfId="0" applyFont="1" applyBorder="1" applyAlignment="1" applyProtection="1">
      <alignment horizontal="left"/>
    </xf>
    <xf numFmtId="0" fontId="11" fillId="0" borderId="12" xfId="0" applyFont="1" applyBorder="1" applyAlignment="1" applyProtection="1">
      <alignment horizontal="left"/>
    </xf>
    <xf numFmtId="0" fontId="11" fillId="0" borderId="10" xfId="0" applyFont="1" applyBorder="1" applyAlignment="1" applyProtection="1">
      <alignment horizontal="center"/>
    </xf>
    <xf numFmtId="0" fontId="11" fillId="0" borderId="11" xfId="0" applyFont="1" applyBorder="1" applyAlignment="1" applyProtection="1">
      <alignment horizontal="center"/>
    </xf>
    <xf numFmtId="0" fontId="11" fillId="0" borderId="12" xfId="0" applyFont="1" applyBorder="1" applyAlignment="1" applyProtection="1">
      <alignment horizontal="center"/>
    </xf>
    <xf numFmtId="0" fontId="10" fillId="0" borderId="23" xfId="0" applyFont="1" applyBorder="1" applyAlignment="1">
      <alignment horizontal="center"/>
    </xf>
    <xf numFmtId="0" fontId="8" fillId="9" borderId="15" xfId="0" applyFont="1" applyFill="1" applyBorder="1" applyAlignment="1">
      <alignment horizontal="center"/>
    </xf>
    <xf numFmtId="0" fontId="8" fillId="9" borderId="17" xfId="0" applyFont="1" applyFill="1" applyBorder="1" applyAlignment="1">
      <alignment horizontal="center"/>
    </xf>
    <xf numFmtId="0" fontId="34" fillId="0" borderId="15" xfId="0" applyFont="1" applyFill="1" applyBorder="1" applyAlignment="1">
      <alignment horizontal="center" vertical="top" wrapText="1"/>
    </xf>
    <xf numFmtId="0" fontId="34" fillId="0" borderId="16" xfId="0" applyFont="1" applyFill="1" applyBorder="1" applyAlignment="1">
      <alignment horizontal="center" vertical="top" wrapText="1"/>
    </xf>
    <xf numFmtId="0" fontId="34" fillId="0" borderId="17" xfId="0" applyFont="1" applyFill="1" applyBorder="1" applyAlignment="1">
      <alignment horizontal="center" vertical="top" wrapText="1"/>
    </xf>
    <xf numFmtId="0" fontId="14" fillId="9" borderId="19" xfId="0" applyFont="1" applyFill="1" applyBorder="1" applyAlignment="1">
      <alignment horizontal="center" vertical="top" wrapText="1"/>
    </xf>
    <xf numFmtId="0" fontId="14" fillId="9" borderId="20" xfId="0" applyFont="1" applyFill="1" applyBorder="1" applyAlignment="1">
      <alignment horizontal="center" vertical="top" wrapText="1"/>
    </xf>
    <xf numFmtId="0" fontId="14" fillId="9" borderId="21" xfId="0" applyFont="1" applyFill="1" applyBorder="1" applyAlignment="1">
      <alignment horizontal="center" vertical="top" wrapText="1"/>
    </xf>
    <xf numFmtId="0" fontId="7" fillId="5" borderId="15" xfId="0" applyFont="1" applyFill="1" applyBorder="1" applyAlignment="1">
      <alignment horizontal="center" vertical="top" wrapText="1"/>
    </xf>
    <xf numFmtId="0" fontId="7" fillId="5" borderId="55" xfId="0" applyFont="1" applyFill="1" applyBorder="1" applyAlignment="1">
      <alignment horizontal="center" vertical="top" wrapText="1"/>
    </xf>
    <xf numFmtId="0" fontId="57" fillId="9" borderId="19" xfId="0" applyFont="1" applyFill="1" applyBorder="1" applyAlignment="1">
      <alignment horizontal="center" vertical="top"/>
    </xf>
    <xf numFmtId="0" fontId="57" fillId="9" borderId="20" xfId="0" applyFont="1" applyFill="1" applyBorder="1" applyAlignment="1">
      <alignment horizontal="center" vertical="top"/>
    </xf>
    <xf numFmtId="0" fontId="57" fillId="9" borderId="21" xfId="0" applyFont="1" applyFill="1" applyBorder="1" applyAlignment="1">
      <alignment horizontal="center" vertical="top"/>
    </xf>
    <xf numFmtId="0" fontId="15" fillId="0" borderId="1" xfId="0" applyFont="1" applyFill="1" applyBorder="1" applyAlignment="1">
      <alignment horizontal="left" vertical="center" wrapText="1"/>
    </xf>
    <xf numFmtId="0" fontId="43" fillId="3" borderId="19" xfId="0" applyFont="1" applyFill="1" applyBorder="1" applyAlignment="1" applyProtection="1">
      <alignment horizontal="center"/>
    </xf>
    <xf numFmtId="0" fontId="43" fillId="3" borderId="20" xfId="0" applyFont="1" applyFill="1" applyBorder="1" applyAlignment="1" applyProtection="1">
      <alignment horizontal="center"/>
    </xf>
    <xf numFmtId="0" fontId="43" fillId="3" borderId="21" xfId="0" applyFont="1" applyFill="1" applyBorder="1" applyAlignment="1" applyProtection="1">
      <alignment horizontal="center"/>
    </xf>
    <xf numFmtId="0" fontId="37" fillId="10" borderId="15" xfId="0" applyFont="1" applyFill="1" applyBorder="1" applyAlignment="1">
      <alignment horizontal="center" vertical="top"/>
    </xf>
    <xf numFmtId="0" fontId="37" fillId="10" borderId="16" xfId="0" applyFont="1" applyFill="1" applyBorder="1" applyAlignment="1">
      <alignment horizontal="center" vertical="top"/>
    </xf>
    <xf numFmtId="0" fontId="37" fillId="10" borderId="17" xfId="0" applyFont="1" applyFill="1" applyBorder="1" applyAlignment="1">
      <alignment horizontal="center" vertical="top"/>
    </xf>
    <xf numFmtId="0" fontId="5" fillId="0" borderId="32" xfId="0" applyFont="1" applyFill="1" applyBorder="1" applyAlignment="1">
      <alignment horizontal="center" vertical="center"/>
    </xf>
    <xf numFmtId="0" fontId="5" fillId="0" borderId="35" xfId="0" applyFont="1" applyFill="1" applyBorder="1" applyAlignment="1">
      <alignment horizontal="center" vertical="center"/>
    </xf>
    <xf numFmtId="0" fontId="5" fillId="0" borderId="28" xfId="0" applyFont="1" applyFill="1" applyBorder="1" applyAlignment="1">
      <alignment horizontal="center" vertical="center"/>
    </xf>
    <xf numFmtId="0" fontId="5" fillId="0" borderId="31" xfId="0" applyFont="1" applyFill="1" applyBorder="1" applyAlignment="1">
      <alignment vertical="center" wrapText="1"/>
    </xf>
    <xf numFmtId="0" fontId="5" fillId="0" borderId="29" xfId="0" applyFont="1" applyFill="1" applyBorder="1" applyAlignment="1">
      <alignment vertical="center" wrapText="1"/>
    </xf>
    <xf numFmtId="0" fontId="5" fillId="0" borderId="1" xfId="0" applyFont="1" applyBorder="1" applyAlignment="1">
      <alignment vertical="top" wrapText="1"/>
    </xf>
    <xf numFmtId="0" fontId="42" fillId="13" borderId="15" xfId="0" applyFont="1" applyFill="1" applyBorder="1" applyAlignment="1">
      <alignment horizontal="center"/>
    </xf>
    <xf numFmtId="0" fontId="42" fillId="13" borderId="16" xfId="0" applyFont="1" applyFill="1" applyBorder="1" applyAlignment="1">
      <alignment horizontal="center"/>
    </xf>
    <xf numFmtId="0" fontId="42" fillId="13" borderId="17" xfId="0" applyFont="1" applyFill="1" applyBorder="1" applyAlignment="1">
      <alignment horizontal="center"/>
    </xf>
    <xf numFmtId="0" fontId="8" fillId="9" borderId="15" xfId="0" applyFont="1" applyFill="1" applyBorder="1" applyAlignment="1">
      <alignment horizontal="center" wrapText="1"/>
    </xf>
    <xf numFmtId="0" fontId="8" fillId="9" borderId="17" xfId="0" applyFont="1" applyFill="1" applyBorder="1" applyAlignment="1">
      <alignment horizontal="center" wrapText="1"/>
    </xf>
    <xf numFmtId="0" fontId="34" fillId="0" borderId="2" xfId="0" applyFont="1" applyFill="1" applyBorder="1" applyAlignment="1">
      <alignment horizontal="center" vertical="top" wrapText="1"/>
    </xf>
    <xf numFmtId="0" fontId="34" fillId="0" borderId="3" xfId="0" applyFont="1" applyFill="1" applyBorder="1" applyAlignment="1">
      <alignment horizontal="center" vertical="top" wrapText="1"/>
    </xf>
    <xf numFmtId="0" fontId="34" fillId="0" borderId="5" xfId="0" applyFont="1" applyFill="1" applyBorder="1" applyAlignment="1">
      <alignment horizontal="center" vertical="top" wrapText="1"/>
    </xf>
    <xf numFmtId="0" fontId="34" fillId="0" borderId="1" xfId="0" applyFont="1" applyFill="1" applyBorder="1" applyAlignment="1">
      <alignment horizontal="center" vertical="top" wrapText="1"/>
    </xf>
    <xf numFmtId="0" fontId="34" fillId="0" borderId="55" xfId="0" applyFont="1" applyFill="1" applyBorder="1" applyAlignment="1">
      <alignment horizontal="center" vertical="top" wrapText="1"/>
    </xf>
    <xf numFmtId="0" fontId="42" fillId="19" borderId="15" xfId="0" applyFont="1" applyFill="1" applyBorder="1" applyAlignment="1">
      <alignment horizontal="center"/>
    </xf>
    <xf numFmtId="0" fontId="42" fillId="19" borderId="16" xfId="0" applyFont="1" applyFill="1" applyBorder="1" applyAlignment="1">
      <alignment horizontal="center"/>
    </xf>
    <xf numFmtId="0" fontId="42" fillId="19" borderId="17" xfId="0" applyFont="1" applyFill="1" applyBorder="1" applyAlignment="1">
      <alignment horizontal="center"/>
    </xf>
    <xf numFmtId="0" fontId="34" fillId="7" borderId="26" xfId="0" applyFont="1" applyFill="1" applyBorder="1" applyAlignment="1">
      <alignment horizontal="center" vertical="center" wrapText="1"/>
    </xf>
    <xf numFmtId="0" fontId="34" fillId="7" borderId="27" xfId="0" applyFont="1" applyFill="1" applyBorder="1" applyAlignment="1">
      <alignment horizontal="center" vertical="center" wrapText="1"/>
    </xf>
    <xf numFmtId="164" fontId="39" fillId="3" borderId="29" xfId="0" applyNumberFormat="1" applyFont="1" applyFill="1" applyBorder="1" applyAlignment="1">
      <alignment horizontal="right" wrapText="1"/>
    </xf>
    <xf numFmtId="164" fontId="39" fillId="3" borderId="30" xfId="0" applyNumberFormat="1" applyFont="1" applyFill="1" applyBorder="1" applyAlignment="1">
      <alignment horizontal="right" wrapText="1"/>
    </xf>
    <xf numFmtId="164" fontId="39" fillId="3" borderId="1" xfId="0" applyNumberFormat="1" applyFont="1" applyFill="1" applyBorder="1" applyAlignment="1">
      <alignment horizontal="right" wrapText="1"/>
    </xf>
    <xf numFmtId="164" fontId="39" fillId="3" borderId="6" xfId="0" applyNumberFormat="1" applyFont="1" applyFill="1" applyBorder="1" applyAlignment="1">
      <alignment horizontal="right" wrapText="1"/>
    </xf>
    <xf numFmtId="164" fontId="39" fillId="3" borderId="8" xfId="0" applyNumberFormat="1" applyFont="1" applyFill="1" applyBorder="1" applyAlignment="1">
      <alignment horizontal="right" wrapText="1"/>
    </xf>
    <xf numFmtId="164" fontId="39" fillId="3" borderId="9" xfId="0" applyNumberFormat="1" applyFont="1" applyFill="1" applyBorder="1" applyAlignment="1">
      <alignment horizontal="right" wrapText="1"/>
    </xf>
    <xf numFmtId="0" fontId="38" fillId="12" borderId="15" xfId="0" applyFont="1" applyFill="1" applyBorder="1" applyAlignment="1">
      <alignment horizontal="center" vertical="top" wrapText="1"/>
    </xf>
    <xf numFmtId="0" fontId="38" fillId="12" borderId="16" xfId="0" applyFont="1" applyFill="1" applyBorder="1" applyAlignment="1">
      <alignment horizontal="center" vertical="top" wrapText="1"/>
    </xf>
    <xf numFmtId="0" fontId="38" fillId="12" borderId="17" xfId="0" applyFont="1" applyFill="1" applyBorder="1" applyAlignment="1">
      <alignment horizontal="center" vertical="top" wrapText="1"/>
    </xf>
    <xf numFmtId="0" fontId="34" fillId="7" borderId="21" xfId="0" applyFont="1" applyFill="1" applyBorder="1" applyAlignment="1">
      <alignment horizontal="center" vertical="center" wrapText="1"/>
    </xf>
    <xf numFmtId="0" fontId="34" fillId="7" borderId="24" xfId="0" applyFont="1" applyFill="1" applyBorder="1" applyAlignment="1">
      <alignment horizontal="center" vertical="center" wrapText="1"/>
    </xf>
    <xf numFmtId="0" fontId="34" fillId="7" borderId="10" xfId="0" applyFont="1" applyFill="1" applyBorder="1" applyAlignment="1">
      <alignment horizontal="center" vertical="center" wrapText="1"/>
    </xf>
    <xf numFmtId="0" fontId="34" fillId="7" borderId="12" xfId="0" applyFont="1" applyFill="1" applyBorder="1" applyAlignment="1">
      <alignment horizontal="center" vertical="center" wrapText="1"/>
    </xf>
    <xf numFmtId="0" fontId="34" fillId="7" borderId="19" xfId="0" applyFont="1" applyFill="1" applyBorder="1" applyAlignment="1">
      <alignment horizontal="center" vertical="center" wrapText="1"/>
    </xf>
    <xf numFmtId="0" fontId="34" fillId="7" borderId="13" xfId="0" applyFont="1" applyFill="1" applyBorder="1" applyAlignment="1">
      <alignment horizontal="center" vertical="center" wrapText="1"/>
    </xf>
    <xf numFmtId="0" fontId="38" fillId="11" borderId="15" xfId="0" applyFont="1" applyFill="1" applyBorder="1" applyAlignment="1">
      <alignment horizontal="center" vertical="top" wrapText="1"/>
    </xf>
    <xf numFmtId="0" fontId="38" fillId="11" borderId="16" xfId="0" applyFont="1" applyFill="1" applyBorder="1" applyAlignment="1">
      <alignment horizontal="center" vertical="top" wrapText="1"/>
    </xf>
    <xf numFmtId="0" fontId="38" fillId="11" borderId="17" xfId="0" applyFont="1" applyFill="1" applyBorder="1" applyAlignment="1">
      <alignment horizontal="center" vertical="top" wrapText="1"/>
    </xf>
    <xf numFmtId="0" fontId="30" fillId="2" borderId="18" xfId="0" applyFont="1" applyFill="1" applyBorder="1" applyAlignment="1">
      <alignment horizontal="left" wrapText="1"/>
    </xf>
    <xf numFmtId="0" fontId="30" fillId="2" borderId="0" xfId="0" applyFont="1" applyFill="1" applyBorder="1" applyAlignment="1">
      <alignment horizontal="left" wrapText="1"/>
    </xf>
    <xf numFmtId="0" fontId="30" fillId="2" borderId="22" xfId="0" applyFont="1" applyFill="1" applyBorder="1" applyAlignment="1">
      <alignment horizontal="left" wrapText="1"/>
    </xf>
    <xf numFmtId="0" fontId="37" fillId="2" borderId="15" xfId="0" applyFont="1" applyFill="1" applyBorder="1" applyAlignment="1" applyProtection="1">
      <alignment horizontal="left" vertical="center" wrapText="1"/>
    </xf>
    <xf numFmtId="0" fontId="37" fillId="2" borderId="16" xfId="0" applyFont="1" applyFill="1" applyBorder="1" applyAlignment="1" applyProtection="1">
      <alignment horizontal="left" vertical="center" wrapText="1"/>
    </xf>
    <xf numFmtId="0" fontId="37" fillId="2" borderId="17" xfId="0" applyFont="1" applyFill="1" applyBorder="1" applyAlignment="1" applyProtection="1">
      <alignment horizontal="left" vertical="center" wrapText="1"/>
    </xf>
    <xf numFmtId="0" fontId="37" fillId="0" borderId="15" xfId="0" applyFont="1" applyFill="1" applyBorder="1" applyAlignment="1" applyProtection="1">
      <alignment horizontal="left" vertical="center" wrapText="1"/>
    </xf>
    <xf numFmtId="0" fontId="37" fillId="0" borderId="16" xfId="0" applyFont="1" applyFill="1" applyBorder="1" applyAlignment="1" applyProtection="1">
      <alignment horizontal="left" vertical="center" wrapText="1"/>
    </xf>
    <xf numFmtId="0" fontId="37" fillId="0" borderId="17" xfId="0" applyFont="1" applyFill="1" applyBorder="1" applyAlignment="1" applyProtection="1">
      <alignment horizontal="left" vertical="center" wrapText="1"/>
    </xf>
    <xf numFmtId="0" fontId="37" fillId="3" borderId="15" xfId="0" applyFont="1" applyFill="1" applyBorder="1" applyAlignment="1" applyProtection="1">
      <alignment horizontal="center" vertical="center" wrapText="1"/>
    </xf>
    <xf numFmtId="0" fontId="37" fillId="3" borderId="16" xfId="0" applyFont="1" applyFill="1" applyBorder="1" applyAlignment="1" applyProtection="1">
      <alignment horizontal="center" vertical="center" wrapText="1"/>
    </xf>
    <xf numFmtId="0" fontId="37" fillId="3" borderId="17" xfId="0" applyFont="1" applyFill="1" applyBorder="1" applyAlignment="1" applyProtection="1">
      <alignment horizontal="center" vertical="center" wrapText="1"/>
    </xf>
    <xf numFmtId="0" fontId="8" fillId="0" borderId="23" xfId="0" applyFont="1" applyBorder="1" applyAlignment="1" applyProtection="1">
      <alignment horizontal="center" wrapText="1"/>
    </xf>
    <xf numFmtId="0" fontId="8" fillId="9" borderId="16" xfId="0" applyFont="1" applyFill="1" applyBorder="1" applyAlignment="1">
      <alignment horizontal="center" wrapText="1"/>
    </xf>
    <xf numFmtId="0" fontId="34" fillId="0" borderId="2" xfId="0" applyFont="1" applyFill="1" applyBorder="1" applyAlignment="1">
      <alignment horizontal="center" vertical="center" wrapText="1"/>
    </xf>
    <xf numFmtId="0" fontId="34" fillId="0" borderId="5" xfId="0" applyFont="1" applyFill="1" applyBorder="1" applyAlignment="1">
      <alignment horizontal="center" vertical="center" wrapText="1"/>
    </xf>
    <xf numFmtId="0" fontId="7" fillId="0" borderId="15" xfId="0" applyFont="1" applyFill="1" applyBorder="1" applyAlignment="1" applyProtection="1">
      <alignment horizontal="left"/>
    </xf>
    <xf numFmtId="0" fontId="7" fillId="0" borderId="16" xfId="0" applyFont="1" applyFill="1" applyBorder="1" applyAlignment="1" applyProtection="1">
      <alignment horizontal="left"/>
    </xf>
    <xf numFmtId="0" fontId="7" fillId="0" borderId="17" xfId="0" applyFont="1" applyFill="1" applyBorder="1" applyAlignment="1" applyProtection="1">
      <alignment horizontal="left"/>
    </xf>
    <xf numFmtId="0" fontId="7" fillId="2" borderId="15" xfId="0" applyFont="1" applyFill="1" applyBorder="1" applyAlignment="1" applyProtection="1">
      <alignment horizontal="left"/>
    </xf>
    <xf numFmtId="0" fontId="7" fillId="2" borderId="16" xfId="0" applyFont="1" applyFill="1" applyBorder="1" applyAlignment="1" applyProtection="1">
      <alignment horizontal="left"/>
    </xf>
    <xf numFmtId="0" fontId="7" fillId="2" borderId="17" xfId="0" applyFont="1" applyFill="1" applyBorder="1" applyAlignment="1" applyProtection="1">
      <alignment horizontal="left"/>
    </xf>
    <xf numFmtId="0" fontId="7" fillId="3" borderId="15" xfId="0" applyFont="1" applyFill="1" applyBorder="1" applyAlignment="1" applyProtection="1">
      <alignment horizontal="center"/>
    </xf>
    <xf numFmtId="0" fontId="7" fillId="3" borderId="16" xfId="0" applyFont="1" applyFill="1" applyBorder="1" applyAlignment="1" applyProtection="1">
      <alignment horizontal="center"/>
    </xf>
    <xf numFmtId="0" fontId="7" fillId="3" borderId="17" xfId="0" applyFont="1" applyFill="1" applyBorder="1" applyAlignment="1" applyProtection="1">
      <alignment horizontal="center"/>
    </xf>
    <xf numFmtId="0" fontId="47" fillId="0" borderId="13" xfId="0" applyFont="1" applyFill="1" applyBorder="1" applyAlignment="1">
      <alignment horizontal="center" vertical="center" wrapText="1"/>
    </xf>
    <xf numFmtId="0" fontId="47" fillId="0" borderId="23" xfId="0" applyFont="1" applyFill="1" applyBorder="1" applyAlignment="1">
      <alignment horizontal="center" vertical="center" wrapText="1"/>
    </xf>
    <xf numFmtId="0" fontId="47" fillId="0" borderId="80" xfId="0" applyFont="1" applyFill="1" applyBorder="1" applyAlignment="1">
      <alignment horizontal="center" vertical="center" wrapText="1"/>
    </xf>
    <xf numFmtId="164" fontId="12" fillId="0" borderId="59" xfId="0" applyNumberFormat="1" applyFont="1" applyFill="1" applyBorder="1" applyAlignment="1">
      <alignment horizontal="center"/>
    </xf>
    <xf numFmtId="164" fontId="12" fillId="0" borderId="17" xfId="0" applyNumberFormat="1" applyFont="1" applyFill="1" applyBorder="1" applyAlignment="1">
      <alignment horizontal="center"/>
    </xf>
    <xf numFmtId="0" fontId="47" fillId="0" borderId="15" xfId="0" applyFont="1" applyFill="1" applyBorder="1" applyAlignment="1">
      <alignment horizontal="center" vertical="center" wrapText="1"/>
    </xf>
    <xf numFmtId="0" fontId="47" fillId="0" borderId="16" xfId="0" applyFont="1" applyFill="1" applyBorder="1" applyAlignment="1">
      <alignment horizontal="center" vertical="center" wrapText="1"/>
    </xf>
    <xf numFmtId="0" fontId="47" fillId="0" borderId="55" xfId="0" applyFont="1" applyFill="1" applyBorder="1" applyAlignment="1">
      <alignment horizontal="center" vertical="center" wrapText="1"/>
    </xf>
    <xf numFmtId="0" fontId="7" fillId="3" borderId="15" xfId="0" applyFont="1" applyFill="1" applyBorder="1" applyAlignment="1" applyProtection="1">
      <alignment horizontal="left"/>
    </xf>
    <xf numFmtId="0" fontId="7" fillId="3" borderId="16" xfId="0" applyFont="1" applyFill="1" applyBorder="1" applyAlignment="1" applyProtection="1">
      <alignment horizontal="left"/>
    </xf>
    <xf numFmtId="0" fontId="7" fillId="3" borderId="17" xfId="0" applyFont="1" applyFill="1" applyBorder="1" applyAlignment="1" applyProtection="1">
      <alignment horizontal="left"/>
    </xf>
    <xf numFmtId="164" fontId="12" fillId="0" borderId="15" xfId="0" applyNumberFormat="1" applyFont="1" applyFill="1" applyBorder="1" applyAlignment="1">
      <alignment horizontal="center"/>
    </xf>
  </cellXfs>
  <cellStyles count="8">
    <cellStyle name="Comma" xfId="4" builtinId="3"/>
    <cellStyle name="Comma 2" xfId="6"/>
    <cellStyle name="Currency" xfId="7" builtinId="4"/>
    <cellStyle name="Hyperlink 2" xfId="3"/>
    <cellStyle name="Normal" xfId="0" builtinId="0"/>
    <cellStyle name="Normal 2 2" xfId="1"/>
    <cellStyle name="Normal 3 2" xfId="2"/>
    <cellStyle name="Percent" xfId="5" builtinId="5"/>
  </cellStyles>
  <dxfs count="0"/>
  <tableStyles count="0" defaultTableStyle="TableStyleMedium2" defaultPivotStyle="PivotStyleLight16"/>
  <colors>
    <mruColors>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2027147/Documents/INFRASTRUCTURE%20MNGT/Business%20case%20TFM/Example%20RFP/Attachment%203%20-%20Annex%20A%20-%20RM3830%20Deliverables%20Matrix%20all%20Lots%20v7.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Work Package"/>
      <sheetName val="Building Information"/>
      <sheetName val="Service Matrix"/>
      <sheetName val="Requirements"/>
      <sheetName val="Building Specifics"/>
      <sheetName val="Asset Collection"/>
      <sheetName val="Reactive Works"/>
      <sheetName val="Lookup"/>
    </sheetNames>
    <sheetDataSet>
      <sheetData sheetId="0"/>
      <sheetData sheetId="1"/>
      <sheetData sheetId="2">
        <row r="4">
          <cell r="E4" t="str">
            <v>Building Name</v>
          </cell>
        </row>
      </sheetData>
      <sheetData sheetId="3">
        <row r="8">
          <cell r="H8">
            <v>0</v>
          </cell>
        </row>
      </sheetData>
      <sheetData sheetId="4"/>
      <sheetData sheetId="5"/>
      <sheetData sheetId="6"/>
      <sheetData sheetId="7"/>
      <sheetData sheetId="8">
        <row r="3">
          <cell r="B3" t="str">
            <v>Yes</v>
          </cell>
          <cell r="N3" t="str">
            <v>Standard</v>
          </cell>
          <cell r="Q3" t="str">
            <v>Tees Valley and Durham</v>
          </cell>
        </row>
        <row r="4">
          <cell r="B4" t="str">
            <v>No</v>
          </cell>
          <cell r="F4" t="str">
            <v>Yes - Std</v>
          </cell>
          <cell r="H4" t="str">
            <v>Yes - Non-Std</v>
          </cell>
          <cell r="N4" t="str">
            <v>Non-Standard</v>
          </cell>
          <cell r="Q4" t="str">
            <v>Northumberland and Tyne and Wear</v>
          </cell>
        </row>
        <row r="5">
          <cell r="F5" t="str">
            <v>Yes - Non-Std</v>
          </cell>
          <cell r="Q5" t="str">
            <v>Cumbria</v>
          </cell>
        </row>
        <row r="6">
          <cell r="Q6" t="str">
            <v>Greater Manchester</v>
          </cell>
        </row>
        <row r="7">
          <cell r="Q7" t="str">
            <v>Lancashire</v>
          </cell>
        </row>
        <row r="8">
          <cell r="Q8" t="str">
            <v>Cheshire</v>
          </cell>
        </row>
        <row r="9">
          <cell r="Q9" t="str">
            <v>Merseyside</v>
          </cell>
        </row>
        <row r="10">
          <cell r="Q10" t="str">
            <v>East Yorkshire and Northern Lincolnshire</v>
          </cell>
        </row>
        <row r="11">
          <cell r="Q11" t="str">
            <v>North Yorkshire</v>
          </cell>
        </row>
        <row r="12">
          <cell r="Q12" t="str">
            <v>South Yorkshire</v>
          </cell>
        </row>
        <row r="13">
          <cell r="Q13" t="str">
            <v>West Yorkshire</v>
          </cell>
        </row>
        <row r="14">
          <cell r="Q14" t="str">
            <v>Derbyshire and Nottinghamshire</v>
          </cell>
        </row>
        <row r="15">
          <cell r="Q15" t="str">
            <v>Leicestershire, Rutland and Northamptonshire</v>
          </cell>
        </row>
        <row r="16">
          <cell r="Q16" t="str">
            <v>Lincolnshire</v>
          </cell>
        </row>
        <row r="17">
          <cell r="Q17" t="str">
            <v>Herefordshire, Worcestershire and Warwickshire</v>
          </cell>
        </row>
        <row r="18">
          <cell r="Q18" t="str">
            <v>Shropshire and Staffordshire</v>
          </cell>
        </row>
        <row r="19">
          <cell r="Q19" t="str">
            <v>West Midlands (county)</v>
          </cell>
        </row>
        <row r="20">
          <cell r="Q20" t="str">
            <v>East Anglia</v>
          </cell>
        </row>
        <row r="21">
          <cell r="Q21" t="str">
            <v>Bedfordshire and Hertfordshire</v>
          </cell>
        </row>
        <row r="22">
          <cell r="Q22" t="str">
            <v>Essex</v>
          </cell>
        </row>
        <row r="23">
          <cell r="Q23" t="str">
            <v>Inner London – West</v>
          </cell>
        </row>
        <row r="24">
          <cell r="Q24" t="str">
            <v>Inner London – East</v>
          </cell>
        </row>
        <row r="25">
          <cell r="Q25" t="str">
            <v>Outer London – East and North East</v>
          </cell>
        </row>
        <row r="26">
          <cell r="Q26" t="str">
            <v>Outer London – South</v>
          </cell>
        </row>
        <row r="27">
          <cell r="Q27" t="str">
            <v>Outer London – West and North West</v>
          </cell>
        </row>
        <row r="28">
          <cell r="Q28" t="str">
            <v>Berkshire, Buckinghamshire and Oxfordshire</v>
          </cell>
        </row>
        <row r="29">
          <cell r="Q29" t="str">
            <v>Surrey, East and West Sussex</v>
          </cell>
        </row>
        <row r="30">
          <cell r="Q30" t="str">
            <v>Hampshire and Isle of Wight</v>
          </cell>
        </row>
        <row r="31">
          <cell r="Q31" t="str">
            <v>Kent</v>
          </cell>
        </row>
        <row r="32">
          <cell r="Q32" t="str">
            <v>Gloucestershire, Wiltshire and Bristol/Bath area</v>
          </cell>
        </row>
        <row r="33">
          <cell r="Q33" t="str">
            <v>Dorset and Somerset</v>
          </cell>
        </row>
        <row r="34">
          <cell r="Q34" t="str">
            <v>Cornwall and Isles of Scilly</v>
          </cell>
        </row>
        <row r="35">
          <cell r="Q35" t="str">
            <v>Devon</v>
          </cell>
        </row>
        <row r="36">
          <cell r="Q36" t="str">
            <v>Isle of Anglesey</v>
          </cell>
        </row>
        <row r="37">
          <cell r="Q37" t="str">
            <v>Gwynedd</v>
          </cell>
        </row>
        <row r="38">
          <cell r="Q38" t="str">
            <v>Conwy and Denbighshire</v>
          </cell>
        </row>
        <row r="39">
          <cell r="Q39" t="str">
            <v>South West Wales (Ceredigion, Carmarthenshire, Pembrokeshire)</v>
          </cell>
        </row>
        <row r="40">
          <cell r="Q40" t="str">
            <v>Central Valleys (Merthyr Tydfil, Rhondda Cynon Taff)</v>
          </cell>
        </row>
        <row r="41">
          <cell r="Q41" t="str">
            <v>Gwent Valleys (Blaenau Gwent, Caerphilly, Torfaen)</v>
          </cell>
        </row>
        <row r="42">
          <cell r="Q42" t="str">
            <v>Bridgend and Neath Port Talbot</v>
          </cell>
        </row>
        <row r="43">
          <cell r="Q43" t="str">
            <v>Swansea</v>
          </cell>
        </row>
        <row r="44">
          <cell r="Q44" t="str">
            <v>Monmouthshire and Newport</v>
          </cell>
        </row>
        <row r="45">
          <cell r="Q45" t="str">
            <v>Cardiff and Vale of Glamorgan</v>
          </cell>
        </row>
        <row r="46">
          <cell r="Q46" t="str">
            <v>Flintshire and Wrexham</v>
          </cell>
        </row>
        <row r="47">
          <cell r="Q47" t="str">
            <v>Powys</v>
          </cell>
        </row>
        <row r="48">
          <cell r="Q48" t="str">
            <v>Angus and Dundee</v>
          </cell>
        </row>
        <row r="49">
          <cell r="Q49" t="str">
            <v>Clackmannanshire and Fife</v>
          </cell>
        </row>
        <row r="50">
          <cell r="Q50" t="str">
            <v>East Lothian and Midlothian</v>
          </cell>
        </row>
        <row r="51">
          <cell r="Q51" t="str">
            <v>Scottish Borders</v>
          </cell>
        </row>
        <row r="52">
          <cell r="Q52" t="str">
            <v>Edinburgh</v>
          </cell>
        </row>
        <row r="53">
          <cell r="Q53" t="str">
            <v>Falkirk</v>
          </cell>
        </row>
        <row r="54">
          <cell r="Q54" t="str">
            <v>Perth and Kinross, and Stirling</v>
          </cell>
        </row>
        <row r="55">
          <cell r="Q55" t="str">
            <v>West Lothian</v>
          </cell>
        </row>
        <row r="56">
          <cell r="Q56" t="str">
            <v>East Dunbartonshire, West Dunbartonshire, and Helensburgh and Lomond</v>
          </cell>
        </row>
        <row r="57">
          <cell r="Q57" t="str">
            <v>Dumfries and Galloway</v>
          </cell>
        </row>
        <row r="58">
          <cell r="Q58" t="str">
            <v>East and North Ayrshire mainland</v>
          </cell>
        </row>
        <row r="59">
          <cell r="Q59" t="str">
            <v>Glasgow</v>
          </cell>
        </row>
        <row r="60">
          <cell r="Q60" t="str">
            <v>Inverclyde, East Renfrewshire, and Renfrewshire</v>
          </cell>
        </row>
        <row r="61">
          <cell r="Q61" t="str">
            <v>North Lanarkshire</v>
          </cell>
        </row>
        <row r="62">
          <cell r="Q62" t="str">
            <v>South Ayrshire</v>
          </cell>
        </row>
        <row r="63">
          <cell r="Q63" t="str">
            <v>South Lanarkshire</v>
          </cell>
        </row>
        <row r="64">
          <cell r="Q64" t="str">
            <v>Aberdeen and Aberdeenshire</v>
          </cell>
        </row>
        <row r="65">
          <cell r="Q65" t="str">
            <v>Caithness and Sutherland, and Ross and Cromarty</v>
          </cell>
        </row>
        <row r="66">
          <cell r="Q66" t="str">
            <v>Inverness, Nairn, Moray, and Badenoch and Strathspey</v>
          </cell>
        </row>
        <row r="67">
          <cell r="Q67" t="str">
            <v>Lochaber, Skye and Lochalsh, Arran and Cumbrae, and Argyll and Bute (except Helensburgh and Lomond)</v>
          </cell>
        </row>
        <row r="68">
          <cell r="Q68" t="str">
            <v>Eilean Siar (Western Isles)</v>
          </cell>
        </row>
        <row r="69">
          <cell r="Q69" t="str">
            <v>Orkney Islands</v>
          </cell>
        </row>
        <row r="70">
          <cell r="Q70" t="str">
            <v>Shetland Islands</v>
          </cell>
        </row>
        <row r="71">
          <cell r="Q71" t="str">
            <v>Belfast</v>
          </cell>
        </row>
        <row r="72">
          <cell r="Q72" t="str">
            <v>Outer Belfast (Carrickfergus, Castlereagh, Lisburn, Newtownabbey, North Down)</v>
          </cell>
        </row>
        <row r="73">
          <cell r="Q73" t="str">
            <v>East of Northern Ireland (Antrim, Ards, Ballymena, Banbridge, Craigavon, Down, Larne)</v>
          </cell>
        </row>
        <row r="74">
          <cell r="Q74" t="str">
            <v>North of Northern Ireland (Ballymoney, Coleraine, Derry, Limavady, Moyle, Strabane)</v>
          </cell>
        </row>
        <row r="75">
          <cell r="Q75" t="str">
            <v>West and South of Northern Ireland (Armagh, Cookstown, Dungannon, Fermanagh, Magherafelt, Newry and Mourne, Omagh)</v>
          </cell>
        </row>
        <row r="76">
          <cell r="Q76" t="str">
            <v>National coverage (all of the above)</v>
          </cell>
        </row>
        <row r="77">
          <cell r="Q77" t="str">
            <v>International coverage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9"/>
  <sheetViews>
    <sheetView topLeftCell="A7" zoomScaleNormal="100" workbookViewId="0">
      <selection activeCell="B48" sqref="B48:B50"/>
    </sheetView>
  </sheetViews>
  <sheetFormatPr defaultColWidth="8.88671875" defaultRowHeight="51.6" customHeight="1" x14ac:dyDescent="0.25"/>
  <cols>
    <col min="1" max="1" width="8.88671875" style="268"/>
    <col min="2" max="2" width="55" style="268" customWidth="1"/>
    <col min="3" max="3" width="30.44140625" style="268" customWidth="1"/>
    <col min="4" max="4" width="38.6640625" style="268" customWidth="1"/>
    <col min="5" max="5" width="31" style="268" customWidth="1"/>
    <col min="6" max="6" width="20.77734375" style="268" customWidth="1"/>
    <col min="7" max="7" width="20.33203125" style="268" customWidth="1"/>
    <col min="8" max="8" width="20.44140625" style="268" customWidth="1"/>
    <col min="9" max="16384" width="8.88671875" style="268"/>
  </cols>
  <sheetData>
    <row r="1" spans="2:8" s="3" customFormat="1" ht="14.4" thickBot="1" x14ac:dyDescent="0.3"/>
    <row r="2" spans="2:8" s="5" customFormat="1" ht="16.2" thickBot="1" x14ac:dyDescent="0.35">
      <c r="B2" s="219" t="s">
        <v>0</v>
      </c>
      <c r="C2" s="465" t="s">
        <v>193</v>
      </c>
      <c r="D2" s="466"/>
    </row>
    <row r="3" spans="2:8" s="3" customFormat="1" ht="16.2" thickBot="1" x14ac:dyDescent="0.35">
      <c r="B3" s="219" t="s">
        <v>1</v>
      </c>
      <c r="C3" s="467" t="s">
        <v>2</v>
      </c>
      <c r="D3" s="468"/>
      <c r="E3" s="5"/>
      <c r="F3" s="5"/>
    </row>
    <row r="4" spans="2:8" s="3" customFormat="1" ht="16.2" thickBot="1" x14ac:dyDescent="0.35">
      <c r="B4" s="219" t="s">
        <v>3</v>
      </c>
      <c r="C4" s="467" t="s">
        <v>336</v>
      </c>
      <c r="D4" s="468"/>
      <c r="E4" s="5"/>
      <c r="F4" s="5"/>
    </row>
    <row r="5" spans="2:8" s="3" customFormat="1" ht="15" customHeight="1" thickBot="1" x14ac:dyDescent="0.35">
      <c r="B5" s="219" t="s">
        <v>187</v>
      </c>
      <c r="C5" s="469" t="s">
        <v>78</v>
      </c>
      <c r="D5" s="470"/>
    </row>
    <row r="6" spans="2:8" ht="16.2" thickBot="1" x14ac:dyDescent="0.35">
      <c r="B6" s="219" t="s">
        <v>5</v>
      </c>
      <c r="C6" s="471"/>
      <c r="D6" s="472"/>
      <c r="E6" s="322"/>
      <c r="F6" s="322"/>
    </row>
    <row r="7" spans="2:8" ht="16.2" thickBot="1" x14ac:dyDescent="0.35">
      <c r="B7" s="324"/>
      <c r="C7" s="323"/>
      <c r="D7" s="323"/>
      <c r="E7" s="322"/>
      <c r="F7" s="322"/>
    </row>
    <row r="8" spans="2:8" ht="18.600000000000001" thickBot="1" x14ac:dyDescent="0.4">
      <c r="B8" s="326" t="s">
        <v>335</v>
      </c>
      <c r="C8" s="477" t="s">
        <v>338</v>
      </c>
      <c r="D8" s="478"/>
      <c r="E8" s="473" t="s">
        <v>339</v>
      </c>
      <c r="F8" s="474"/>
      <c r="G8" s="475" t="s">
        <v>340</v>
      </c>
      <c r="H8" s="476"/>
    </row>
    <row r="9" spans="2:8" s="319" customFormat="1" ht="33" customHeight="1" thickBot="1" x14ac:dyDescent="0.35">
      <c r="B9" s="321" t="s">
        <v>68</v>
      </c>
      <c r="C9" s="320" t="s">
        <v>334</v>
      </c>
      <c r="D9" s="320" t="s">
        <v>333</v>
      </c>
      <c r="E9" s="320" t="s">
        <v>334</v>
      </c>
      <c r="F9" s="320" t="s">
        <v>333</v>
      </c>
      <c r="G9" s="320" t="s">
        <v>334</v>
      </c>
      <c r="H9" s="320" t="s">
        <v>333</v>
      </c>
    </row>
    <row r="10" spans="2:8" ht="13.8" x14ac:dyDescent="0.25">
      <c r="B10" s="318" t="s">
        <v>332</v>
      </c>
      <c r="C10" s="317"/>
      <c r="D10" s="312"/>
      <c r="E10" s="317"/>
      <c r="F10" s="312"/>
      <c r="G10" s="317"/>
      <c r="H10" s="312"/>
    </row>
    <row r="11" spans="2:8" ht="13.8" x14ac:dyDescent="0.25">
      <c r="B11" s="316" t="s">
        <v>331</v>
      </c>
      <c r="C11" s="315"/>
      <c r="D11" s="312"/>
      <c r="E11" s="315"/>
      <c r="F11" s="312"/>
      <c r="G11" s="315"/>
      <c r="H11" s="312"/>
    </row>
    <row r="12" spans="2:8" ht="13.8" x14ac:dyDescent="0.25">
      <c r="B12" s="314" t="s">
        <v>330</v>
      </c>
      <c r="C12" s="313"/>
      <c r="D12" s="312"/>
      <c r="E12" s="313"/>
      <c r="F12" s="312"/>
      <c r="G12" s="313"/>
      <c r="H12" s="312"/>
    </row>
    <row r="13" spans="2:8" ht="14.4" thickBot="1" x14ac:dyDescent="0.3">
      <c r="B13" s="311" t="s">
        <v>329</v>
      </c>
      <c r="C13" s="310"/>
      <c r="D13" s="309"/>
      <c r="E13" s="310"/>
      <c r="F13" s="309"/>
      <c r="G13" s="310"/>
      <c r="H13" s="309"/>
    </row>
    <row r="14" spans="2:8" ht="13.8" x14ac:dyDescent="0.25">
      <c r="B14" s="479"/>
      <c r="C14" s="479"/>
    </row>
    <row r="15" spans="2:8" s="299" customFormat="1" ht="18.600000000000001" thickBot="1" x14ac:dyDescent="0.4">
      <c r="B15" s="480" t="s">
        <v>328</v>
      </c>
      <c r="C15" s="480"/>
    </row>
    <row r="16" spans="2:8" s="299" customFormat="1" ht="20.399999999999999" customHeight="1" thickBot="1" x14ac:dyDescent="0.35">
      <c r="B16" s="308" t="s">
        <v>68</v>
      </c>
      <c r="C16" s="307" t="s">
        <v>327</v>
      </c>
    </row>
    <row r="17" spans="2:8" s="299" customFormat="1" ht="27.6" x14ac:dyDescent="0.25">
      <c r="B17" s="306" t="s">
        <v>326</v>
      </c>
      <c r="C17" s="305"/>
    </row>
    <row r="18" spans="2:8" s="299" customFormat="1" ht="27.6" x14ac:dyDescent="0.25">
      <c r="B18" s="304" t="s">
        <v>325</v>
      </c>
      <c r="C18" s="303"/>
    </row>
    <row r="19" spans="2:8" s="299" customFormat="1" ht="27.6" x14ac:dyDescent="0.25">
      <c r="B19" s="304" t="s">
        <v>324</v>
      </c>
      <c r="C19" s="303"/>
    </row>
    <row r="20" spans="2:8" s="299" customFormat="1" ht="14.4" thickBot="1" x14ac:dyDescent="0.3">
      <c r="B20" s="302" t="s">
        <v>323</v>
      </c>
      <c r="C20" s="301"/>
    </row>
    <row r="21" spans="2:8" s="299" customFormat="1" ht="13.8" x14ac:dyDescent="0.25">
      <c r="B21" s="300"/>
      <c r="C21" s="300"/>
    </row>
    <row r="22" spans="2:8" ht="36.6" thickBot="1" x14ac:dyDescent="0.4">
      <c r="B22" s="328" t="s">
        <v>322</v>
      </c>
    </row>
    <row r="23" spans="2:8" ht="28.2" customHeight="1" thickBot="1" x14ac:dyDescent="0.3">
      <c r="B23" s="298" t="s">
        <v>321</v>
      </c>
      <c r="C23" s="297" t="s">
        <v>320</v>
      </c>
    </row>
    <row r="24" spans="2:8" ht="30" customHeight="1" thickBot="1" x14ac:dyDescent="0.3">
      <c r="B24" s="296" t="s">
        <v>319</v>
      </c>
      <c r="C24" s="295"/>
    </row>
    <row r="25" spans="2:8" ht="13.8" x14ac:dyDescent="0.25"/>
    <row r="26" spans="2:8" ht="13.8" x14ac:dyDescent="0.25"/>
    <row r="27" spans="2:8" ht="18.600000000000001" thickBot="1" x14ac:dyDescent="0.4">
      <c r="B27" s="294" t="s">
        <v>318</v>
      </c>
      <c r="C27" s="294"/>
      <c r="D27" s="293"/>
    </row>
    <row r="28" spans="2:8" ht="18.600000000000001" thickBot="1" x14ac:dyDescent="0.4">
      <c r="B28" s="325"/>
      <c r="C28" s="477" t="s">
        <v>338</v>
      </c>
      <c r="D28" s="478"/>
      <c r="E28" s="473" t="s">
        <v>339</v>
      </c>
      <c r="F28" s="474"/>
      <c r="G28" s="475" t="s">
        <v>340</v>
      </c>
      <c r="H28" s="476"/>
    </row>
    <row r="29" spans="2:8" s="290" customFormat="1" ht="27.75" customHeight="1" thickBot="1" x14ac:dyDescent="0.35">
      <c r="B29" s="292" t="s">
        <v>311</v>
      </c>
      <c r="C29" s="291" t="s">
        <v>317</v>
      </c>
      <c r="D29" s="291" t="s">
        <v>316</v>
      </c>
      <c r="E29" s="291" t="s">
        <v>317</v>
      </c>
      <c r="F29" s="291" t="s">
        <v>316</v>
      </c>
      <c r="G29" s="291" t="s">
        <v>317</v>
      </c>
      <c r="H29" s="291" t="s">
        <v>316</v>
      </c>
    </row>
    <row r="30" spans="2:8" ht="16.2" thickBot="1" x14ac:dyDescent="0.3">
      <c r="B30" s="279" t="s">
        <v>308</v>
      </c>
      <c r="C30" s="278"/>
      <c r="D30" s="278"/>
      <c r="E30" s="278"/>
      <c r="F30" s="278"/>
      <c r="G30" s="278"/>
      <c r="H30" s="278"/>
    </row>
    <row r="31" spans="2:8" ht="16.2" thickBot="1" x14ac:dyDescent="0.3">
      <c r="B31" s="279" t="s">
        <v>307</v>
      </c>
      <c r="C31" s="278"/>
      <c r="D31" s="278"/>
      <c r="E31" s="278"/>
      <c r="F31" s="278"/>
      <c r="G31" s="278"/>
      <c r="H31" s="278"/>
    </row>
    <row r="32" spans="2:8" ht="16.2" thickBot="1" x14ac:dyDescent="0.3">
      <c r="B32" s="279" t="s">
        <v>306</v>
      </c>
      <c r="C32" s="278"/>
      <c r="D32" s="278"/>
      <c r="E32" s="278"/>
      <c r="F32" s="278"/>
      <c r="G32" s="278"/>
      <c r="H32" s="278"/>
    </row>
    <row r="33" spans="2:8" ht="16.2" thickBot="1" x14ac:dyDescent="0.3">
      <c r="B33" s="279" t="s">
        <v>305</v>
      </c>
      <c r="C33" s="278"/>
      <c r="D33" s="278"/>
      <c r="E33" s="278"/>
      <c r="F33" s="278"/>
      <c r="G33" s="278"/>
      <c r="H33" s="278"/>
    </row>
    <row r="34" spans="2:8" ht="16.2" thickBot="1" x14ac:dyDescent="0.3">
      <c r="B34" s="279" t="s">
        <v>304</v>
      </c>
      <c r="C34" s="289"/>
      <c r="D34" s="289"/>
      <c r="E34" s="289"/>
      <c r="F34" s="289"/>
      <c r="G34" s="289"/>
      <c r="H34" s="289"/>
    </row>
    <row r="35" spans="2:8" ht="16.2" thickBot="1" x14ac:dyDescent="0.3">
      <c r="B35" s="288" t="s">
        <v>303</v>
      </c>
      <c r="C35" s="287"/>
      <c r="D35" s="286"/>
      <c r="E35" s="287"/>
      <c r="F35" s="286"/>
      <c r="G35" s="287"/>
      <c r="H35" s="286"/>
    </row>
    <row r="36" spans="2:8" ht="16.2" thickBot="1" x14ac:dyDescent="0.3">
      <c r="B36" s="285" t="s">
        <v>302</v>
      </c>
      <c r="C36" s="284">
        <f>SUM(C30:C35)</f>
        <v>0</v>
      </c>
      <c r="D36" s="284">
        <f>SUM(D30:D35)</f>
        <v>0</v>
      </c>
      <c r="E36" s="284">
        <f t="shared" ref="E36:H36" si="0">SUM(E30:E35)</f>
        <v>0</v>
      </c>
      <c r="F36" s="284">
        <f t="shared" si="0"/>
        <v>0</v>
      </c>
      <c r="G36" s="284">
        <f t="shared" si="0"/>
        <v>0</v>
      </c>
      <c r="H36" s="284">
        <f t="shared" si="0"/>
        <v>0</v>
      </c>
    </row>
    <row r="37" spans="2:8" ht="15.6" x14ac:dyDescent="0.25">
      <c r="B37" s="343"/>
    </row>
    <row r="38" spans="2:8" ht="18" x14ac:dyDescent="0.35">
      <c r="B38" s="344" t="s">
        <v>315</v>
      </c>
    </row>
    <row r="39" spans="2:8" ht="18.600000000000001" thickBot="1" x14ac:dyDescent="0.4">
      <c r="B39" s="345"/>
    </row>
    <row r="40" spans="2:8" s="271" customFormat="1" ht="26.25" customHeight="1" thickBot="1" x14ac:dyDescent="0.35">
      <c r="B40" s="281" t="s">
        <v>311</v>
      </c>
      <c r="C40" s="280" t="s">
        <v>314</v>
      </c>
      <c r="D40" s="280" t="s">
        <v>313</v>
      </c>
    </row>
    <row r="41" spans="2:8" ht="16.2" thickBot="1" x14ac:dyDescent="0.3">
      <c r="B41" s="279" t="s">
        <v>308</v>
      </c>
      <c r="C41" s="278"/>
      <c r="D41" s="278"/>
    </row>
    <row r="42" spans="2:8" ht="16.2" thickBot="1" x14ac:dyDescent="0.3">
      <c r="B42" s="279" t="s">
        <v>307</v>
      </c>
      <c r="C42" s="278"/>
      <c r="D42" s="278"/>
    </row>
    <row r="43" spans="2:8" ht="16.2" thickBot="1" x14ac:dyDescent="0.3">
      <c r="B43" s="279" t="s">
        <v>306</v>
      </c>
      <c r="C43" s="278"/>
      <c r="D43" s="278"/>
    </row>
    <row r="44" spans="2:8" ht="16.2" thickBot="1" x14ac:dyDescent="0.3">
      <c r="B44" s="279" t="s">
        <v>305</v>
      </c>
      <c r="C44" s="278"/>
      <c r="D44" s="278"/>
    </row>
    <row r="45" spans="2:8" ht="16.2" thickBot="1" x14ac:dyDescent="0.3">
      <c r="B45" s="279" t="s">
        <v>304</v>
      </c>
      <c r="C45" s="278"/>
      <c r="D45" s="278"/>
    </row>
    <row r="46" spans="2:8" ht="16.2" thickBot="1" x14ac:dyDescent="0.3">
      <c r="B46" s="279" t="s">
        <v>303</v>
      </c>
      <c r="C46" s="278"/>
      <c r="D46" s="278"/>
    </row>
    <row r="47" spans="2:8" ht="16.2" thickBot="1" x14ac:dyDescent="0.3">
      <c r="B47" s="277" t="s">
        <v>302</v>
      </c>
      <c r="C47" s="284">
        <f>SUM(C41:C46)</f>
        <v>0</v>
      </c>
      <c r="D47" s="284">
        <f>SUM(D41:D46)</f>
        <v>0</v>
      </c>
    </row>
    <row r="48" spans="2:8" ht="15.6" x14ac:dyDescent="0.25">
      <c r="B48" s="283"/>
      <c r="D48" s="282"/>
    </row>
    <row r="49" spans="1:4" ht="18" x14ac:dyDescent="0.35">
      <c r="B49" s="327" t="s">
        <v>312</v>
      </c>
    </row>
    <row r="50" spans="1:4" ht="14.4" thickBot="1" x14ac:dyDescent="0.3"/>
    <row r="51" spans="1:4" ht="16.2" thickBot="1" x14ac:dyDescent="0.3">
      <c r="B51" s="281" t="s">
        <v>311</v>
      </c>
      <c r="C51" s="280" t="s">
        <v>310</v>
      </c>
      <c r="D51" s="280" t="s">
        <v>309</v>
      </c>
    </row>
    <row r="52" spans="1:4" ht="16.2" thickBot="1" x14ac:dyDescent="0.3">
      <c r="B52" s="279" t="s">
        <v>308</v>
      </c>
      <c r="C52" s="278"/>
      <c r="D52" s="278"/>
    </row>
    <row r="53" spans="1:4" ht="16.2" thickBot="1" x14ac:dyDescent="0.3">
      <c r="B53" s="279" t="s">
        <v>307</v>
      </c>
      <c r="C53" s="278"/>
      <c r="D53" s="278"/>
    </row>
    <row r="54" spans="1:4" ht="16.2" thickBot="1" x14ac:dyDescent="0.3">
      <c r="B54" s="279" t="s">
        <v>306</v>
      </c>
      <c r="C54" s="278"/>
      <c r="D54" s="278"/>
    </row>
    <row r="55" spans="1:4" ht="16.2" thickBot="1" x14ac:dyDescent="0.3">
      <c r="B55" s="279" t="s">
        <v>305</v>
      </c>
      <c r="C55" s="278"/>
      <c r="D55" s="278"/>
    </row>
    <row r="56" spans="1:4" ht="16.2" thickBot="1" x14ac:dyDescent="0.3">
      <c r="B56" s="279" t="s">
        <v>304</v>
      </c>
      <c r="C56" s="278"/>
      <c r="D56" s="278"/>
    </row>
    <row r="57" spans="1:4" ht="16.2" thickBot="1" x14ac:dyDescent="0.3">
      <c r="B57" s="279" t="s">
        <v>303</v>
      </c>
      <c r="C57" s="278"/>
      <c r="D57" s="278"/>
    </row>
    <row r="58" spans="1:4" ht="16.2" thickBot="1" x14ac:dyDescent="0.3">
      <c r="B58" s="277" t="s">
        <v>302</v>
      </c>
      <c r="C58" s="276">
        <f t="shared" ref="C58:D58" si="1">SUM(C52:C57)</f>
        <v>0</v>
      </c>
      <c r="D58" s="276">
        <f t="shared" si="1"/>
        <v>0</v>
      </c>
    </row>
    <row r="59" spans="1:4" ht="13.8" x14ac:dyDescent="0.25"/>
    <row r="60" spans="1:4" ht="18.600000000000001" customHeight="1" x14ac:dyDescent="0.3">
      <c r="B60" s="271"/>
      <c r="C60" s="271"/>
      <c r="D60" s="271"/>
    </row>
    <row r="61" spans="1:4" ht="18.600000000000001" customHeight="1" x14ac:dyDescent="0.3">
      <c r="B61" s="275"/>
      <c r="C61" s="271"/>
      <c r="D61" s="271"/>
    </row>
    <row r="62" spans="1:4" ht="18.600000000000001" customHeight="1" x14ac:dyDescent="0.3">
      <c r="B62" s="274" t="s">
        <v>301</v>
      </c>
      <c r="C62" s="271"/>
      <c r="D62" s="270" t="s">
        <v>300</v>
      </c>
    </row>
    <row r="63" spans="1:4" ht="18.600000000000001" customHeight="1" x14ac:dyDescent="0.3">
      <c r="A63" s="269"/>
      <c r="B63" s="273"/>
      <c r="C63" s="271"/>
      <c r="D63" s="271"/>
    </row>
    <row r="64" spans="1:4" ht="18.600000000000001" customHeight="1" x14ac:dyDescent="0.3">
      <c r="A64" s="269"/>
      <c r="B64" s="273"/>
      <c r="C64" s="271"/>
      <c r="D64" s="271"/>
    </row>
    <row r="65" spans="1:4" ht="18.600000000000001" customHeight="1" x14ac:dyDescent="0.3">
      <c r="A65" s="269"/>
      <c r="B65" s="272"/>
      <c r="C65" s="271"/>
      <c r="D65" s="271"/>
    </row>
    <row r="66" spans="1:4" ht="18.600000000000001" customHeight="1" x14ac:dyDescent="0.3">
      <c r="A66" s="269"/>
      <c r="B66" s="270" t="s">
        <v>76</v>
      </c>
      <c r="C66" s="271"/>
      <c r="D66" s="270" t="s">
        <v>77</v>
      </c>
    </row>
    <row r="67" spans="1:4" ht="18.600000000000001" customHeight="1" x14ac:dyDescent="0.25">
      <c r="A67" s="269"/>
    </row>
    <row r="68" spans="1:4" ht="18.600000000000001" customHeight="1" x14ac:dyDescent="0.25">
      <c r="A68" s="269"/>
    </row>
    <row r="69" spans="1:4" ht="18.600000000000001" customHeight="1" x14ac:dyDescent="0.25"/>
  </sheetData>
  <mergeCells count="13">
    <mergeCell ref="E8:F8"/>
    <mergeCell ref="G8:H8"/>
    <mergeCell ref="C28:D28"/>
    <mergeCell ref="E28:F28"/>
    <mergeCell ref="G28:H28"/>
    <mergeCell ref="B14:C14"/>
    <mergeCell ref="B15:C15"/>
    <mergeCell ref="C8:D8"/>
    <mergeCell ref="C2:D2"/>
    <mergeCell ref="C3:D3"/>
    <mergeCell ref="C4:D4"/>
    <mergeCell ref="C5:D5"/>
    <mergeCell ref="C6:D6"/>
  </mergeCells>
  <pageMargins left="0.7" right="0.7" top="0.75" bottom="0.75" header="0.3" footer="0.3"/>
  <pageSetup paperSize="9" scale="6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1"/>
  <sheetViews>
    <sheetView topLeftCell="A81" zoomScale="120" zoomScaleNormal="120" workbookViewId="0">
      <selection activeCell="E96" sqref="E96"/>
    </sheetView>
  </sheetViews>
  <sheetFormatPr defaultColWidth="8.88671875" defaultRowHeight="11.4" x14ac:dyDescent="0.2"/>
  <cols>
    <col min="1" max="2" width="8.88671875" style="1"/>
    <col min="3" max="3" width="23.109375" style="1" bestFit="1" customWidth="1"/>
    <col min="4" max="4" width="39.77734375" style="1" customWidth="1"/>
    <col min="5" max="5" width="20.88671875" style="1" customWidth="1"/>
    <col min="6" max="6" width="25" style="2" customWidth="1"/>
    <col min="7" max="7" width="18.6640625" style="1" bestFit="1" customWidth="1"/>
    <col min="8" max="8" width="18.44140625" style="1" customWidth="1"/>
    <col min="9" max="16384" width="8.88671875" style="1"/>
  </cols>
  <sheetData>
    <row r="1" spans="1:7" ht="12" thickBot="1" x14ac:dyDescent="0.25"/>
    <row r="2" spans="1:7" s="3" customFormat="1" ht="16.2" thickBot="1" x14ac:dyDescent="0.35">
      <c r="C2" s="219" t="s">
        <v>0</v>
      </c>
      <c r="D2" s="515" t="s">
        <v>193</v>
      </c>
      <c r="E2" s="516"/>
      <c r="F2" s="516"/>
      <c r="G2" s="517"/>
    </row>
    <row r="3" spans="1:7" s="5" customFormat="1" ht="16.2" thickBot="1" x14ac:dyDescent="0.35">
      <c r="C3" s="219" t="s">
        <v>1</v>
      </c>
      <c r="D3" s="220" t="s">
        <v>2</v>
      </c>
      <c r="E3" s="221"/>
      <c r="F3" s="221"/>
      <c r="G3" s="222"/>
    </row>
    <row r="4" spans="1:7" s="3" customFormat="1" ht="16.2" thickBot="1" x14ac:dyDescent="0.35">
      <c r="C4" s="219" t="s">
        <v>3</v>
      </c>
      <c r="D4" s="220" t="s">
        <v>4</v>
      </c>
      <c r="E4" s="221"/>
      <c r="F4" s="221"/>
      <c r="G4" s="222"/>
    </row>
    <row r="5" spans="1:7" s="3" customFormat="1" ht="16.2" thickBot="1" x14ac:dyDescent="0.35">
      <c r="C5" s="219" t="s">
        <v>187</v>
      </c>
      <c r="D5" s="469" t="s">
        <v>78</v>
      </c>
      <c r="E5" s="524"/>
      <c r="F5" s="524"/>
      <c r="G5" s="470"/>
    </row>
    <row r="6" spans="1:7" s="3" customFormat="1" ht="16.2" thickBot="1" x14ac:dyDescent="0.35">
      <c r="A6" s="1"/>
      <c r="C6" s="219" t="s">
        <v>5</v>
      </c>
      <c r="D6" s="471"/>
      <c r="E6" s="525"/>
      <c r="F6" s="525"/>
      <c r="G6" s="472"/>
    </row>
    <row r="7" spans="1:7" customFormat="1" ht="16.8" customHeight="1" x14ac:dyDescent="0.3">
      <c r="A7" s="1"/>
      <c r="B7" s="1"/>
      <c r="C7" s="225" t="s">
        <v>6</v>
      </c>
      <c r="D7" s="224"/>
      <c r="E7" s="224"/>
      <c r="F7" s="224"/>
      <c r="G7" s="226"/>
    </row>
    <row r="8" spans="1:7" customFormat="1" ht="15.6" x14ac:dyDescent="0.3">
      <c r="A8" s="1"/>
      <c r="B8" s="1"/>
      <c r="C8" s="497" t="s">
        <v>95</v>
      </c>
      <c r="D8" s="498"/>
      <c r="E8" s="498"/>
      <c r="F8" s="498"/>
      <c r="G8" s="499"/>
    </row>
    <row r="9" spans="1:7" customFormat="1" ht="29.4" customHeight="1" x14ac:dyDescent="0.3">
      <c r="A9" s="1"/>
      <c r="B9" s="1"/>
      <c r="C9" s="494" t="s">
        <v>7</v>
      </c>
      <c r="D9" s="495"/>
      <c r="E9" s="495"/>
      <c r="F9" s="495"/>
      <c r="G9" s="496"/>
    </row>
    <row r="10" spans="1:7" customFormat="1" ht="15.6" x14ac:dyDescent="0.3">
      <c r="A10" s="1"/>
      <c r="B10" s="1"/>
      <c r="C10" s="497" t="s">
        <v>8</v>
      </c>
      <c r="D10" s="498"/>
      <c r="E10" s="498"/>
      <c r="F10" s="498"/>
      <c r="G10" s="499"/>
    </row>
    <row r="11" spans="1:7" customFormat="1" ht="32.4" customHeight="1" x14ac:dyDescent="0.3">
      <c r="A11" s="1"/>
      <c r="B11" s="1"/>
      <c r="C11" s="494" t="s">
        <v>96</v>
      </c>
      <c r="D11" s="495"/>
      <c r="E11" s="495"/>
      <c r="F11" s="495"/>
      <c r="G11" s="496"/>
    </row>
    <row r="12" spans="1:7" s="8" customFormat="1" ht="16.5" customHeight="1" x14ac:dyDescent="0.3">
      <c r="A12" s="1"/>
      <c r="C12" s="497" t="s">
        <v>9</v>
      </c>
      <c r="D12" s="498"/>
      <c r="E12" s="498"/>
      <c r="F12" s="498"/>
      <c r="G12" s="499"/>
    </row>
    <row r="13" spans="1:7" customFormat="1" ht="15.6" customHeight="1" x14ac:dyDescent="0.3">
      <c r="A13" s="1"/>
      <c r="B13" s="1"/>
      <c r="C13" s="494" t="s">
        <v>10</v>
      </c>
      <c r="D13" s="495"/>
      <c r="E13" s="495"/>
      <c r="F13" s="495"/>
      <c r="G13" s="496"/>
    </row>
    <row r="14" spans="1:7" customFormat="1" ht="14.4" x14ac:dyDescent="0.3">
      <c r="A14" s="1"/>
      <c r="B14" s="1"/>
      <c r="C14" s="494"/>
      <c r="D14" s="495"/>
      <c r="E14" s="495"/>
      <c r="F14" s="495"/>
      <c r="G14" s="496"/>
    </row>
    <row r="15" spans="1:7" customFormat="1" ht="30.6" customHeight="1" x14ac:dyDescent="0.3">
      <c r="A15" s="1"/>
      <c r="B15" s="1"/>
      <c r="C15" s="509" t="s">
        <v>11</v>
      </c>
      <c r="D15" s="510"/>
      <c r="E15" s="510"/>
      <c r="F15" s="510"/>
      <c r="G15" s="511"/>
    </row>
    <row r="16" spans="1:7" customFormat="1" ht="49.2" customHeight="1" x14ac:dyDescent="0.3">
      <c r="A16" s="398"/>
      <c r="B16" s="1"/>
      <c r="C16" s="512" t="s">
        <v>191</v>
      </c>
      <c r="D16" s="513"/>
      <c r="E16" s="513"/>
      <c r="F16" s="513"/>
      <c r="G16" s="514"/>
    </row>
    <row r="17" spans="1:8" customFormat="1" ht="103.8" customHeight="1" thickBot="1" x14ac:dyDescent="0.35">
      <c r="A17" s="398"/>
      <c r="B17" s="1"/>
      <c r="C17" s="503" t="s">
        <v>188</v>
      </c>
      <c r="D17" s="504"/>
      <c r="E17" s="504"/>
      <c r="F17" s="504"/>
      <c r="G17" s="505"/>
    </row>
    <row r="18" spans="1:8" customFormat="1" ht="14.4" x14ac:dyDescent="0.3">
      <c r="A18" s="403"/>
      <c r="B18" s="398"/>
      <c r="C18" s="207"/>
      <c r="D18" s="207"/>
      <c r="E18" s="207"/>
      <c r="F18" s="207"/>
      <c r="G18" s="207"/>
      <c r="H18" s="125"/>
    </row>
    <row r="19" spans="1:8" x14ac:dyDescent="0.2">
      <c r="B19" s="398"/>
      <c r="C19" s="398"/>
      <c r="D19" s="398"/>
      <c r="E19" s="398"/>
      <c r="F19" s="399"/>
      <c r="G19" s="398"/>
      <c r="H19" s="398"/>
    </row>
    <row r="20" spans="1:8" ht="12" thickBot="1" x14ac:dyDescent="0.25"/>
    <row r="21" spans="1:8" ht="16.2" thickBot="1" x14ac:dyDescent="0.35">
      <c r="A21" s="9"/>
      <c r="B21" s="9"/>
      <c r="C21" s="500" t="s">
        <v>12</v>
      </c>
      <c r="D21" s="501"/>
      <c r="E21" s="501"/>
      <c r="F21" s="501"/>
      <c r="G21" s="501"/>
      <c r="H21" s="502"/>
    </row>
    <row r="22" spans="1:8" ht="14.4" thickBot="1" x14ac:dyDescent="0.3">
      <c r="A22" s="9"/>
      <c r="B22" s="9"/>
      <c r="C22" s="506" t="s">
        <v>192</v>
      </c>
      <c r="D22" s="507"/>
      <c r="E22" s="507"/>
      <c r="F22" s="507"/>
      <c r="G22" s="507"/>
      <c r="H22" s="508"/>
    </row>
    <row r="23" spans="1:8" ht="25.8" customHeight="1" thickBot="1" x14ac:dyDescent="0.25">
      <c r="C23" s="423" t="s">
        <v>13</v>
      </c>
      <c r="D23" s="422" t="s">
        <v>14</v>
      </c>
      <c r="E23" s="10" t="s">
        <v>15</v>
      </c>
      <c r="F23" s="11" t="s">
        <v>16</v>
      </c>
      <c r="G23" s="12" t="s">
        <v>17</v>
      </c>
      <c r="H23" s="13" t="s">
        <v>18</v>
      </c>
    </row>
    <row r="24" spans="1:8" ht="14.4" customHeight="1" x14ac:dyDescent="0.2">
      <c r="C24" s="14">
        <v>1</v>
      </c>
      <c r="D24" s="266" t="s">
        <v>19</v>
      </c>
      <c r="E24" s="267">
        <v>529</v>
      </c>
      <c r="F24" s="210" t="s">
        <v>20</v>
      </c>
      <c r="G24" s="211"/>
      <c r="H24" s="38">
        <f>(E24*G24)*12</f>
        <v>0</v>
      </c>
    </row>
    <row r="25" spans="1:8" ht="14.4" customHeight="1" x14ac:dyDescent="0.2">
      <c r="C25" s="420">
        <v>2</v>
      </c>
      <c r="D25" s="18" t="s">
        <v>21</v>
      </c>
      <c r="E25" s="16">
        <v>832</v>
      </c>
      <c r="F25" s="19" t="s">
        <v>20</v>
      </c>
      <c r="G25" s="20"/>
      <c r="H25" s="17">
        <f t="shared" ref="H25:H35" si="0">(E25*G25)*12</f>
        <v>0</v>
      </c>
    </row>
    <row r="26" spans="1:8" ht="14.4" customHeight="1" x14ac:dyDescent="0.2">
      <c r="C26" s="420">
        <v>3</v>
      </c>
      <c r="D26" s="21" t="s">
        <v>22</v>
      </c>
      <c r="E26" s="16">
        <v>233</v>
      </c>
      <c r="F26" s="19" t="s">
        <v>20</v>
      </c>
      <c r="G26" s="20"/>
      <c r="H26" s="17">
        <f t="shared" si="0"/>
        <v>0</v>
      </c>
    </row>
    <row r="27" spans="1:8" ht="14.4" customHeight="1" x14ac:dyDescent="0.2">
      <c r="C27" s="420">
        <v>4</v>
      </c>
      <c r="D27" s="21" t="s">
        <v>396</v>
      </c>
      <c r="E27" s="16">
        <v>233</v>
      </c>
      <c r="F27" s="19" t="s">
        <v>20</v>
      </c>
      <c r="G27" s="20"/>
      <c r="H27" s="17">
        <f t="shared" si="0"/>
        <v>0</v>
      </c>
    </row>
    <row r="28" spans="1:8" ht="14.4" customHeight="1" x14ac:dyDescent="0.2">
      <c r="C28" s="420">
        <v>5</v>
      </c>
      <c r="D28" s="18" t="s">
        <v>23</v>
      </c>
      <c r="E28" s="16">
        <v>463</v>
      </c>
      <c r="F28" s="19" t="s">
        <v>20</v>
      </c>
      <c r="G28" s="20"/>
      <c r="H28" s="17">
        <f t="shared" si="0"/>
        <v>0</v>
      </c>
    </row>
    <row r="29" spans="1:8" x14ac:dyDescent="0.2">
      <c r="C29" s="420">
        <v>6</v>
      </c>
      <c r="D29" s="22" t="s">
        <v>24</v>
      </c>
      <c r="E29" s="16">
        <v>449</v>
      </c>
      <c r="F29" s="19" t="s">
        <v>20</v>
      </c>
      <c r="G29" s="20"/>
      <c r="H29" s="17">
        <f t="shared" si="0"/>
        <v>0</v>
      </c>
    </row>
    <row r="30" spans="1:8" ht="14.4" customHeight="1" x14ac:dyDescent="0.2">
      <c r="C30" s="420">
        <v>7</v>
      </c>
      <c r="D30" s="18" t="s">
        <v>25</v>
      </c>
      <c r="E30" s="16">
        <v>552</v>
      </c>
      <c r="F30" s="19" t="s">
        <v>20</v>
      </c>
      <c r="G30" s="20"/>
      <c r="H30" s="17">
        <f t="shared" si="0"/>
        <v>0</v>
      </c>
    </row>
    <row r="31" spans="1:8" ht="14.4" customHeight="1" x14ac:dyDescent="0.2">
      <c r="C31" s="420">
        <v>8</v>
      </c>
      <c r="D31" s="22" t="s">
        <v>26</v>
      </c>
      <c r="E31" s="16">
        <v>831</v>
      </c>
      <c r="F31" s="19" t="s">
        <v>20</v>
      </c>
      <c r="G31" s="20"/>
      <c r="H31" s="17">
        <f t="shared" si="0"/>
        <v>0</v>
      </c>
    </row>
    <row r="32" spans="1:8" ht="14.4" customHeight="1" x14ac:dyDescent="0.2">
      <c r="C32" s="420">
        <v>9</v>
      </c>
      <c r="D32" s="18" t="s">
        <v>27</v>
      </c>
      <c r="E32" s="16">
        <v>476</v>
      </c>
      <c r="F32" s="19" t="s">
        <v>20</v>
      </c>
      <c r="G32" s="20"/>
      <c r="H32" s="17">
        <f t="shared" si="0"/>
        <v>0</v>
      </c>
    </row>
    <row r="33" spans="3:8" ht="14.4" customHeight="1" x14ac:dyDescent="0.2">
      <c r="C33" s="420">
        <v>10</v>
      </c>
      <c r="D33" s="18" t="s">
        <v>28</v>
      </c>
      <c r="E33" s="16">
        <v>476</v>
      </c>
      <c r="F33" s="19" t="s">
        <v>20</v>
      </c>
      <c r="G33" s="20"/>
      <c r="H33" s="17">
        <f t="shared" si="0"/>
        <v>0</v>
      </c>
    </row>
    <row r="34" spans="3:8" ht="14.4" customHeight="1" x14ac:dyDescent="0.2">
      <c r="C34" s="420">
        <v>11</v>
      </c>
      <c r="D34" s="22" t="s">
        <v>29</v>
      </c>
      <c r="E34" s="16">
        <v>35</v>
      </c>
      <c r="F34" s="19" t="s">
        <v>20</v>
      </c>
      <c r="G34" s="20"/>
      <c r="H34" s="17">
        <f t="shared" si="0"/>
        <v>0</v>
      </c>
    </row>
    <row r="35" spans="3:8" ht="22.8" x14ac:dyDescent="0.2">
      <c r="C35" s="420">
        <v>12</v>
      </c>
      <c r="D35" s="23" t="s">
        <v>30</v>
      </c>
      <c r="E35" s="16">
        <v>879</v>
      </c>
      <c r="F35" s="19" t="s">
        <v>20</v>
      </c>
      <c r="G35" s="24"/>
      <c r="H35" s="17">
        <f t="shared" si="0"/>
        <v>0</v>
      </c>
    </row>
    <row r="36" spans="3:8" ht="14.4" customHeight="1" thickBot="1" x14ac:dyDescent="0.25">
      <c r="C36" s="421">
        <v>13</v>
      </c>
      <c r="D36" s="212" t="s">
        <v>31</v>
      </c>
      <c r="E36" s="213">
        <v>68</v>
      </c>
      <c r="F36" s="214" t="s">
        <v>20</v>
      </c>
      <c r="G36" s="215"/>
      <c r="H36" s="216">
        <f>(E36*G36)*12</f>
        <v>0</v>
      </c>
    </row>
    <row r="37" spans="3:8" ht="17.399999999999999" customHeight="1" x14ac:dyDescent="0.2">
      <c r="C37" s="485" t="s">
        <v>32</v>
      </c>
      <c r="D37" s="486"/>
      <c r="E37" s="486"/>
      <c r="F37" s="486"/>
      <c r="G37" s="486"/>
      <c r="H37" s="17">
        <f>SUM(H24:H36)</f>
        <v>0</v>
      </c>
    </row>
    <row r="38" spans="3:8" ht="17.399999999999999" customHeight="1" x14ac:dyDescent="0.2">
      <c r="C38" s="481" t="s">
        <v>33</v>
      </c>
      <c r="D38" s="482"/>
      <c r="E38" s="482"/>
      <c r="F38" s="482"/>
      <c r="G38" s="482"/>
      <c r="H38" s="26">
        <f>H37*15%</f>
        <v>0</v>
      </c>
    </row>
    <row r="39" spans="3:8" ht="17.399999999999999" customHeight="1" x14ac:dyDescent="0.25">
      <c r="C39" s="492" t="s">
        <v>50</v>
      </c>
      <c r="D39" s="493"/>
      <c r="E39" s="493"/>
      <c r="F39" s="493"/>
      <c r="G39" s="493"/>
      <c r="H39" s="40">
        <f>H37+H38</f>
        <v>0</v>
      </c>
    </row>
    <row r="40" spans="3:8" ht="17.399999999999999" customHeight="1" x14ac:dyDescent="0.25">
      <c r="C40" s="492" t="s">
        <v>51</v>
      </c>
      <c r="D40" s="493"/>
      <c r="E40" s="493"/>
      <c r="F40" s="493"/>
      <c r="G40" s="493"/>
      <c r="H40" s="40">
        <f>(H39*$D$92)+H39</f>
        <v>0</v>
      </c>
    </row>
    <row r="41" spans="3:8" ht="17.399999999999999" customHeight="1" x14ac:dyDescent="0.25">
      <c r="C41" s="492" t="s">
        <v>52</v>
      </c>
      <c r="D41" s="493"/>
      <c r="E41" s="493"/>
      <c r="F41" s="493"/>
      <c r="G41" s="493"/>
      <c r="H41" s="40">
        <f>(H40*$E$92)+H40</f>
        <v>0</v>
      </c>
    </row>
    <row r="42" spans="3:8" ht="17.399999999999999" customHeight="1" x14ac:dyDescent="0.25">
      <c r="C42" s="492" t="s">
        <v>53</v>
      </c>
      <c r="D42" s="493"/>
      <c r="E42" s="493"/>
      <c r="F42" s="493"/>
      <c r="G42" s="493"/>
      <c r="H42" s="40">
        <f>(H41*$F$92)+H41</f>
        <v>0</v>
      </c>
    </row>
    <row r="43" spans="3:8" ht="17.399999999999999" customHeight="1" thickBot="1" x14ac:dyDescent="0.3">
      <c r="C43" s="481" t="s">
        <v>54</v>
      </c>
      <c r="D43" s="482"/>
      <c r="E43" s="482"/>
      <c r="F43" s="482"/>
      <c r="G43" s="482"/>
      <c r="H43" s="40">
        <f>(H42*$G$92)+H42</f>
        <v>0</v>
      </c>
    </row>
    <row r="44" spans="3:8" ht="18" customHeight="1" thickBot="1" x14ac:dyDescent="0.3">
      <c r="C44" s="483" t="s">
        <v>34</v>
      </c>
      <c r="D44" s="484"/>
      <c r="E44" s="484"/>
      <c r="F44" s="484"/>
      <c r="G44" s="484"/>
      <c r="H44" s="27">
        <f>H43+H42+H41+H40+H39</f>
        <v>0</v>
      </c>
    </row>
    <row r="45" spans="3:8" ht="12" x14ac:dyDescent="0.2">
      <c r="C45" s="400"/>
      <c r="D45" s="400"/>
      <c r="E45" s="400"/>
      <c r="F45" s="400"/>
      <c r="G45" s="400"/>
      <c r="H45" s="402"/>
    </row>
    <row r="46" spans="3:8" ht="16.8" customHeight="1" thickBot="1" x14ac:dyDescent="0.25">
      <c r="C46" s="398"/>
      <c r="D46" s="398"/>
      <c r="E46" s="398"/>
      <c r="F46" s="399"/>
      <c r="G46" s="398"/>
      <c r="H46" s="398"/>
    </row>
    <row r="47" spans="3:8" ht="19.2" customHeight="1" thickBot="1" x14ac:dyDescent="0.35">
      <c r="C47" s="487" t="s">
        <v>35</v>
      </c>
      <c r="D47" s="488"/>
      <c r="E47" s="488"/>
      <c r="F47" s="488"/>
      <c r="G47" s="488"/>
      <c r="H47" s="489"/>
    </row>
    <row r="48" spans="3:8" ht="24.6" thickBot="1" x14ac:dyDescent="0.25">
      <c r="C48" s="29" t="s">
        <v>13</v>
      </c>
      <c r="D48" s="10" t="s">
        <v>36</v>
      </c>
      <c r="E48" s="10" t="s">
        <v>15</v>
      </c>
      <c r="F48" s="11" t="s">
        <v>16</v>
      </c>
      <c r="G48" s="12" t="s">
        <v>17</v>
      </c>
      <c r="H48" s="13" t="s">
        <v>18</v>
      </c>
    </row>
    <row r="49" spans="3:8" ht="19.2" customHeight="1" x14ac:dyDescent="0.2">
      <c r="C49" s="14">
        <v>1</v>
      </c>
      <c r="D49" s="30" t="s">
        <v>37</v>
      </c>
      <c r="E49" s="31">
        <v>642</v>
      </c>
      <c r="F49" s="32" t="s">
        <v>38</v>
      </c>
      <c r="G49" s="33"/>
      <c r="H49" s="17">
        <f t="shared" ref="H49:H62" si="1">(E49*G49)*12</f>
        <v>0</v>
      </c>
    </row>
    <row r="50" spans="3:8" ht="25.2" customHeight="1" x14ac:dyDescent="0.2">
      <c r="C50" s="14">
        <v>2</v>
      </c>
      <c r="D50" s="22" t="s">
        <v>39</v>
      </c>
      <c r="E50" s="31">
        <v>207</v>
      </c>
      <c r="F50" s="25" t="s">
        <v>38</v>
      </c>
      <c r="G50" s="34"/>
      <c r="H50" s="17">
        <f t="shared" si="1"/>
        <v>0</v>
      </c>
    </row>
    <row r="51" spans="3:8" ht="19.2" customHeight="1" x14ac:dyDescent="0.2">
      <c r="C51" s="14">
        <v>3</v>
      </c>
      <c r="D51" s="22" t="s">
        <v>40</v>
      </c>
      <c r="E51" s="31">
        <v>1793</v>
      </c>
      <c r="F51" s="25" t="s">
        <v>38</v>
      </c>
      <c r="G51" s="34"/>
      <c r="H51" s="17">
        <f t="shared" si="1"/>
        <v>0</v>
      </c>
    </row>
    <row r="52" spans="3:8" ht="19.2" customHeight="1" x14ac:dyDescent="0.2">
      <c r="C52" s="14">
        <v>4</v>
      </c>
      <c r="D52" s="22" t="s">
        <v>41</v>
      </c>
      <c r="E52" s="31">
        <v>453</v>
      </c>
      <c r="F52" s="25" t="s">
        <v>38</v>
      </c>
      <c r="G52" s="34"/>
      <c r="H52" s="17">
        <f t="shared" si="1"/>
        <v>0</v>
      </c>
    </row>
    <row r="53" spans="3:8" ht="19.2" customHeight="1" x14ac:dyDescent="0.2">
      <c r="C53" s="14">
        <v>5</v>
      </c>
      <c r="D53" s="22" t="s">
        <v>42</v>
      </c>
      <c r="E53" s="31">
        <v>639</v>
      </c>
      <c r="F53" s="25" t="s">
        <v>38</v>
      </c>
      <c r="G53" s="34"/>
      <c r="H53" s="17">
        <f t="shared" si="1"/>
        <v>0</v>
      </c>
    </row>
    <row r="54" spans="3:8" ht="19.2" customHeight="1" x14ac:dyDescent="0.2">
      <c r="C54" s="14">
        <v>6</v>
      </c>
      <c r="D54" s="22" t="s">
        <v>43</v>
      </c>
      <c r="E54" s="31">
        <v>481</v>
      </c>
      <c r="F54" s="25" t="s">
        <v>38</v>
      </c>
      <c r="G54" s="34"/>
      <c r="H54" s="17">
        <f t="shared" si="1"/>
        <v>0</v>
      </c>
    </row>
    <row r="55" spans="3:8" ht="19.2" customHeight="1" x14ac:dyDescent="0.2">
      <c r="C55" s="14">
        <v>7</v>
      </c>
      <c r="D55" s="22" t="s">
        <v>397</v>
      </c>
      <c r="E55" s="31">
        <v>481</v>
      </c>
      <c r="F55" s="25" t="s">
        <v>38</v>
      </c>
      <c r="G55" s="34"/>
      <c r="H55" s="17">
        <f>(E55*G55)*12</f>
        <v>0</v>
      </c>
    </row>
    <row r="56" spans="3:8" ht="19.2" customHeight="1" x14ac:dyDescent="0.2">
      <c r="C56" s="14">
        <v>8</v>
      </c>
      <c r="D56" s="22" t="s">
        <v>44</v>
      </c>
      <c r="E56" s="31">
        <v>151</v>
      </c>
      <c r="F56" s="25" t="s">
        <v>38</v>
      </c>
      <c r="G56" s="34"/>
      <c r="H56" s="17">
        <f t="shared" si="1"/>
        <v>0</v>
      </c>
    </row>
    <row r="57" spans="3:8" ht="19.2" customHeight="1" x14ac:dyDescent="0.2">
      <c r="C57" s="14">
        <v>9</v>
      </c>
      <c r="D57" s="22" t="s">
        <v>45</v>
      </c>
      <c r="E57" s="31">
        <v>968</v>
      </c>
      <c r="F57" s="25" t="s">
        <v>38</v>
      </c>
      <c r="G57" s="34"/>
      <c r="H57" s="17">
        <f t="shared" si="1"/>
        <v>0</v>
      </c>
    </row>
    <row r="58" spans="3:8" ht="19.2" customHeight="1" x14ac:dyDescent="0.2">
      <c r="C58" s="14">
        <v>10</v>
      </c>
      <c r="D58" s="22" t="s">
        <v>46</v>
      </c>
      <c r="E58" s="31">
        <v>505</v>
      </c>
      <c r="F58" s="25" t="s">
        <v>38</v>
      </c>
      <c r="G58" s="34"/>
      <c r="H58" s="17">
        <f t="shared" si="1"/>
        <v>0</v>
      </c>
    </row>
    <row r="59" spans="3:8" ht="19.2" customHeight="1" x14ac:dyDescent="0.2">
      <c r="C59" s="14">
        <v>11</v>
      </c>
      <c r="D59" s="22" t="s">
        <v>47</v>
      </c>
      <c r="E59" s="31">
        <v>310</v>
      </c>
      <c r="F59" s="25" t="s">
        <v>38</v>
      </c>
      <c r="G59" s="34"/>
      <c r="H59" s="17">
        <f t="shared" si="1"/>
        <v>0</v>
      </c>
    </row>
    <row r="60" spans="3:8" ht="24.6" customHeight="1" x14ac:dyDescent="0.2">
      <c r="C60" s="14">
        <v>12</v>
      </c>
      <c r="D60" s="22" t="s">
        <v>398</v>
      </c>
      <c r="E60" s="31">
        <v>24618</v>
      </c>
      <c r="F60" s="25" t="s">
        <v>38</v>
      </c>
      <c r="G60" s="34"/>
      <c r="H60" s="17">
        <f t="shared" si="1"/>
        <v>0</v>
      </c>
    </row>
    <row r="61" spans="3:8" ht="19.2" customHeight="1" x14ac:dyDescent="0.2">
      <c r="C61" s="14">
        <v>13</v>
      </c>
      <c r="D61" s="35" t="s">
        <v>48</v>
      </c>
      <c r="E61" s="36">
        <v>110</v>
      </c>
      <c r="F61" s="36" t="s">
        <v>38</v>
      </c>
      <c r="G61" s="37"/>
      <c r="H61" s="17">
        <f t="shared" si="1"/>
        <v>0</v>
      </c>
    </row>
    <row r="62" spans="3:8" ht="19.2" customHeight="1" thickBot="1" x14ac:dyDescent="0.25">
      <c r="C62" s="14">
        <v>14</v>
      </c>
      <c r="D62" s="35" t="s">
        <v>49</v>
      </c>
      <c r="E62" s="36">
        <v>2</v>
      </c>
      <c r="F62" s="36" t="s">
        <v>38</v>
      </c>
      <c r="G62" s="37"/>
      <c r="H62" s="17">
        <f t="shared" si="1"/>
        <v>0</v>
      </c>
    </row>
    <row r="63" spans="3:8" ht="17.399999999999999" customHeight="1" x14ac:dyDescent="0.2">
      <c r="C63" s="490" t="s">
        <v>32</v>
      </c>
      <c r="D63" s="491"/>
      <c r="E63" s="491"/>
      <c r="F63" s="491"/>
      <c r="G63" s="491"/>
      <c r="H63" s="38">
        <f>SUM(H49:H62)</f>
        <v>0</v>
      </c>
    </row>
    <row r="64" spans="3:8" ht="17.399999999999999" customHeight="1" x14ac:dyDescent="0.2">
      <c r="C64" s="492" t="s">
        <v>33</v>
      </c>
      <c r="D64" s="493"/>
      <c r="E64" s="493"/>
      <c r="F64" s="493"/>
      <c r="G64" s="493"/>
      <c r="H64" s="39">
        <f>H63*15%</f>
        <v>0</v>
      </c>
    </row>
    <row r="65" spans="3:9" ht="17.399999999999999" customHeight="1" x14ac:dyDescent="0.25">
      <c r="C65" s="492" t="s">
        <v>50</v>
      </c>
      <c r="D65" s="493"/>
      <c r="E65" s="493"/>
      <c r="F65" s="493"/>
      <c r="G65" s="493"/>
      <c r="H65" s="40">
        <f>H63+H64</f>
        <v>0</v>
      </c>
    </row>
    <row r="66" spans="3:9" ht="17.399999999999999" customHeight="1" x14ac:dyDescent="0.25">
      <c r="C66" s="492" t="s">
        <v>51</v>
      </c>
      <c r="D66" s="493"/>
      <c r="E66" s="493"/>
      <c r="F66" s="493"/>
      <c r="G66" s="493"/>
      <c r="H66" s="40">
        <f>(H65*$D$92)+H65</f>
        <v>0</v>
      </c>
    </row>
    <row r="67" spans="3:9" ht="17.399999999999999" customHeight="1" x14ac:dyDescent="0.25">
      <c r="C67" s="492" t="s">
        <v>52</v>
      </c>
      <c r="D67" s="493"/>
      <c r="E67" s="493"/>
      <c r="F67" s="493"/>
      <c r="G67" s="493"/>
      <c r="H67" s="40">
        <f>(H66*$E$92)+H66</f>
        <v>0</v>
      </c>
    </row>
    <row r="68" spans="3:9" ht="17.399999999999999" customHeight="1" x14ac:dyDescent="0.25">
      <c r="C68" s="492" t="s">
        <v>53</v>
      </c>
      <c r="D68" s="493"/>
      <c r="E68" s="493"/>
      <c r="F68" s="493"/>
      <c r="G68" s="493"/>
      <c r="H68" s="40">
        <f>(H67*$F$92)+H67</f>
        <v>0</v>
      </c>
    </row>
    <row r="69" spans="3:9" ht="17.399999999999999" customHeight="1" thickBot="1" x14ac:dyDescent="0.3">
      <c r="C69" s="481" t="s">
        <v>54</v>
      </c>
      <c r="D69" s="482"/>
      <c r="E69" s="482"/>
      <c r="F69" s="482"/>
      <c r="G69" s="482"/>
      <c r="H69" s="41">
        <f>(H68*$G$92)+H68</f>
        <v>0</v>
      </c>
    </row>
    <row r="70" spans="3:9" ht="17.399999999999999" customHeight="1" thickBot="1" x14ac:dyDescent="0.3">
      <c r="C70" s="483" t="s">
        <v>55</v>
      </c>
      <c r="D70" s="484"/>
      <c r="E70" s="484"/>
      <c r="F70" s="484"/>
      <c r="G70" s="484"/>
      <c r="H70" s="27">
        <f>H65+H66+H67+H68+H69</f>
        <v>0</v>
      </c>
    </row>
    <row r="71" spans="3:9" ht="12" x14ac:dyDescent="0.25">
      <c r="C71" s="400"/>
      <c r="D71" s="400"/>
      <c r="E71" s="400"/>
      <c r="F71" s="400"/>
      <c r="G71" s="400"/>
      <c r="H71" s="401"/>
      <c r="I71" s="398"/>
    </row>
    <row r="72" spans="3:9" ht="12" thickBot="1" x14ac:dyDescent="0.25">
      <c r="C72" s="398"/>
      <c r="D72" s="398"/>
      <c r="E72" s="398"/>
      <c r="F72" s="399"/>
      <c r="G72" s="398"/>
      <c r="H72" s="398"/>
      <c r="I72" s="398"/>
    </row>
    <row r="73" spans="3:9" ht="16.2" thickBot="1" x14ac:dyDescent="0.35">
      <c r="C73" s="487" t="s">
        <v>56</v>
      </c>
      <c r="D73" s="488"/>
      <c r="E73" s="488"/>
      <c r="F73" s="488"/>
      <c r="G73" s="488"/>
      <c r="H73" s="489"/>
    </row>
    <row r="74" spans="3:9" ht="24.6" thickBot="1" x14ac:dyDescent="0.25">
      <c r="C74" s="209" t="s">
        <v>13</v>
      </c>
      <c r="D74" s="43" t="s">
        <v>57</v>
      </c>
      <c r="E74" s="11" t="s">
        <v>16</v>
      </c>
      <c r="F74" s="10" t="s">
        <v>15</v>
      </c>
      <c r="G74" s="12" t="s">
        <v>17</v>
      </c>
      <c r="H74" s="13" t="s">
        <v>18</v>
      </c>
    </row>
    <row r="75" spans="3:9" ht="34.799999999999997" x14ac:dyDescent="0.2">
      <c r="C75" s="47">
        <v>1</v>
      </c>
      <c r="D75" s="15" t="s">
        <v>60</v>
      </c>
      <c r="E75" s="48" t="s">
        <v>341</v>
      </c>
      <c r="F75" s="330">
        <v>2018</v>
      </c>
      <c r="G75" s="49"/>
      <c r="H75" s="50">
        <f>(F75*G75)*12</f>
        <v>0</v>
      </c>
    </row>
    <row r="76" spans="3:9" ht="23.4" x14ac:dyDescent="0.2">
      <c r="C76" s="47">
        <v>2</v>
      </c>
      <c r="D76" s="18" t="s">
        <v>58</v>
      </c>
      <c r="E76" s="329" t="s">
        <v>342</v>
      </c>
      <c r="F76" s="46">
        <v>626</v>
      </c>
      <c r="G76" s="44"/>
      <c r="H76" s="45">
        <f>(F76*G76)*12</f>
        <v>0</v>
      </c>
    </row>
    <row r="77" spans="3:9" ht="23.4" x14ac:dyDescent="0.2">
      <c r="C77" s="47">
        <v>3</v>
      </c>
      <c r="D77" s="22" t="s">
        <v>109</v>
      </c>
      <c r="E77" s="329" t="s">
        <v>342</v>
      </c>
      <c r="F77" s="124">
        <v>95</v>
      </c>
      <c r="G77" s="44"/>
      <c r="H77" s="45">
        <f>(F77*G77)*6</f>
        <v>0</v>
      </c>
    </row>
    <row r="78" spans="3:9" s="424" customFormat="1" ht="23.4" x14ac:dyDescent="0.2">
      <c r="C78" s="47">
        <v>1</v>
      </c>
      <c r="D78" s="22" t="s">
        <v>400</v>
      </c>
      <c r="E78" s="329" t="s">
        <v>342</v>
      </c>
      <c r="F78" s="124">
        <v>95</v>
      </c>
      <c r="G78" s="425"/>
      <c r="H78" s="50">
        <f>(F78*G78)*52</f>
        <v>0</v>
      </c>
    </row>
    <row r="79" spans="3:9" ht="24" thickBot="1" x14ac:dyDescent="0.25">
      <c r="C79" s="47">
        <v>4</v>
      </c>
      <c r="D79" s="203" t="s">
        <v>59</v>
      </c>
      <c r="E79" s="329" t="s">
        <v>342</v>
      </c>
      <c r="F79" s="204">
        <v>131</v>
      </c>
      <c r="G79" s="205"/>
      <c r="H79" s="206">
        <f>(F79*G79)*12</f>
        <v>0</v>
      </c>
    </row>
    <row r="80" spans="3:9" ht="18" customHeight="1" x14ac:dyDescent="0.2">
      <c r="C80" s="490" t="s">
        <v>32</v>
      </c>
      <c r="D80" s="491"/>
      <c r="E80" s="491"/>
      <c r="F80" s="491"/>
      <c r="G80" s="491"/>
      <c r="H80" s="38">
        <f>SUM(H75:H79)</f>
        <v>0</v>
      </c>
    </row>
    <row r="81" spans="3:8" ht="18" customHeight="1" x14ac:dyDescent="0.2">
      <c r="C81" s="492" t="s">
        <v>33</v>
      </c>
      <c r="D81" s="493"/>
      <c r="E81" s="493"/>
      <c r="F81" s="493"/>
      <c r="G81" s="493"/>
      <c r="H81" s="39">
        <f>H80*15%</f>
        <v>0</v>
      </c>
    </row>
    <row r="82" spans="3:8" ht="18" customHeight="1" x14ac:dyDescent="0.25">
      <c r="C82" s="492" t="s">
        <v>61</v>
      </c>
      <c r="D82" s="493"/>
      <c r="E82" s="493"/>
      <c r="F82" s="493"/>
      <c r="G82" s="493"/>
      <c r="H82" s="40">
        <f>H80+H81</f>
        <v>0</v>
      </c>
    </row>
    <row r="83" spans="3:8" ht="18" customHeight="1" x14ac:dyDescent="0.25">
      <c r="C83" s="492" t="s">
        <v>62</v>
      </c>
      <c r="D83" s="493"/>
      <c r="E83" s="493"/>
      <c r="F83" s="493"/>
      <c r="G83" s="493"/>
      <c r="H83" s="40">
        <f>(H82*$D$92)+H82</f>
        <v>0</v>
      </c>
    </row>
    <row r="84" spans="3:8" ht="18" customHeight="1" x14ac:dyDescent="0.25">
      <c r="C84" s="492" t="s">
        <v>63</v>
      </c>
      <c r="D84" s="493"/>
      <c r="E84" s="493"/>
      <c r="F84" s="493"/>
      <c r="G84" s="493"/>
      <c r="H84" s="40">
        <f>(H83*$E$92)+H83</f>
        <v>0</v>
      </c>
    </row>
    <row r="85" spans="3:8" ht="18" customHeight="1" x14ac:dyDescent="0.25">
      <c r="C85" s="492" t="s">
        <v>64</v>
      </c>
      <c r="D85" s="493"/>
      <c r="E85" s="493"/>
      <c r="F85" s="493"/>
      <c r="G85" s="493"/>
      <c r="H85" s="40">
        <f>(H84*$F$92)+H84</f>
        <v>0</v>
      </c>
    </row>
    <row r="86" spans="3:8" ht="18" customHeight="1" thickBot="1" x14ac:dyDescent="0.3">
      <c r="C86" s="481" t="s">
        <v>65</v>
      </c>
      <c r="D86" s="482"/>
      <c r="E86" s="482"/>
      <c r="F86" s="482"/>
      <c r="G86" s="482"/>
      <c r="H86" s="41">
        <f>(H85*$G$92)+H85</f>
        <v>0</v>
      </c>
    </row>
    <row r="87" spans="3:8" ht="18" customHeight="1" thickBot="1" x14ac:dyDescent="0.3">
      <c r="C87" s="483" t="s">
        <v>66</v>
      </c>
      <c r="D87" s="484"/>
      <c r="E87" s="484"/>
      <c r="F87" s="484"/>
      <c r="G87" s="484"/>
      <c r="H87" s="27">
        <f>H82+H83+H84+H85+H86</f>
        <v>0</v>
      </c>
    </row>
    <row r="88" spans="3:8" ht="18" customHeight="1" x14ac:dyDescent="0.25">
      <c r="C88" s="28"/>
      <c r="D88" s="28"/>
      <c r="E88" s="28"/>
      <c r="F88" s="28"/>
      <c r="G88" s="28"/>
      <c r="H88" s="42"/>
    </row>
    <row r="90" spans="3:8" ht="15.6" customHeight="1" thickBot="1" x14ac:dyDescent="0.3">
      <c r="C90" s="521" t="s">
        <v>67</v>
      </c>
      <c r="D90" s="521"/>
      <c r="E90" s="521"/>
      <c r="F90" s="521"/>
      <c r="G90" s="521"/>
    </row>
    <row r="91" spans="3:8" ht="14.4" thickBot="1" x14ac:dyDescent="0.3">
      <c r="C91" s="51" t="s">
        <v>68</v>
      </c>
      <c r="D91" s="52" t="s">
        <v>69</v>
      </c>
      <c r="E91" s="52" t="s">
        <v>70</v>
      </c>
      <c r="F91" s="52" t="s">
        <v>71</v>
      </c>
      <c r="G91" s="52" t="s">
        <v>72</v>
      </c>
      <c r="H91" s="53" t="s">
        <v>73</v>
      </c>
    </row>
    <row r="92" spans="3:8" ht="15" customHeight="1" thickBot="1" x14ac:dyDescent="0.3">
      <c r="C92" s="54" t="s">
        <v>74</v>
      </c>
      <c r="D92" s="55"/>
      <c r="E92" s="55"/>
      <c r="F92" s="56"/>
      <c r="G92" s="55"/>
      <c r="H92" s="57"/>
    </row>
    <row r="94" spans="3:8" ht="12" thickBot="1" x14ac:dyDescent="0.25"/>
    <row r="95" spans="3:8" ht="14.4" thickBot="1" x14ac:dyDescent="0.3">
      <c r="C95" s="522" t="s">
        <v>75</v>
      </c>
      <c r="D95" s="523"/>
      <c r="E95" s="58">
        <f>H87+H70+H44</f>
        <v>0</v>
      </c>
    </row>
    <row r="97" spans="3:6" ht="12" thickBot="1" x14ac:dyDescent="0.25"/>
    <row r="98" spans="3:6" ht="13.8" x14ac:dyDescent="0.25">
      <c r="C98" s="518"/>
      <c r="E98" s="59"/>
      <c r="F98" s="1"/>
    </row>
    <row r="99" spans="3:6" ht="11.4" customHeight="1" x14ac:dyDescent="0.25">
      <c r="C99" s="519"/>
      <c r="E99" s="60"/>
      <c r="F99" s="1"/>
    </row>
    <row r="100" spans="3:6" ht="12" customHeight="1" thickBot="1" x14ac:dyDescent="0.3">
      <c r="C100" s="520"/>
      <c r="E100" s="61"/>
      <c r="F100" s="1"/>
    </row>
    <row r="101" spans="3:6" ht="13.8" x14ac:dyDescent="0.25">
      <c r="C101" s="62" t="s">
        <v>76</v>
      </c>
      <c r="E101" s="3" t="s">
        <v>77</v>
      </c>
      <c r="F101" s="1"/>
    </row>
  </sheetData>
  <mergeCells count="43">
    <mergeCell ref="D2:G2"/>
    <mergeCell ref="C98:C100"/>
    <mergeCell ref="C80:G80"/>
    <mergeCell ref="C81:G81"/>
    <mergeCell ref="C82:G82"/>
    <mergeCell ref="C83:G83"/>
    <mergeCell ref="C84:G84"/>
    <mergeCell ref="C85:G85"/>
    <mergeCell ref="C86:G86"/>
    <mergeCell ref="C87:G87"/>
    <mergeCell ref="C90:G90"/>
    <mergeCell ref="C95:D95"/>
    <mergeCell ref="C73:H73"/>
    <mergeCell ref="D5:G5"/>
    <mergeCell ref="D6:G6"/>
    <mergeCell ref="C8:G8"/>
    <mergeCell ref="C68:G68"/>
    <mergeCell ref="C9:G9"/>
    <mergeCell ref="C10:G10"/>
    <mergeCell ref="C21:H21"/>
    <mergeCell ref="C17:G17"/>
    <mergeCell ref="C22:H22"/>
    <mergeCell ref="C11:G11"/>
    <mergeCell ref="C12:G12"/>
    <mergeCell ref="C13:G14"/>
    <mergeCell ref="C15:G15"/>
    <mergeCell ref="C16:G16"/>
    <mergeCell ref="C69:G69"/>
    <mergeCell ref="C70:G70"/>
    <mergeCell ref="C37:G37"/>
    <mergeCell ref="C47:H47"/>
    <mergeCell ref="C63:G63"/>
    <mergeCell ref="C38:G38"/>
    <mergeCell ref="C64:G64"/>
    <mergeCell ref="C65:G65"/>
    <mergeCell ref="C66:G66"/>
    <mergeCell ref="C39:G39"/>
    <mergeCell ref="C40:G40"/>
    <mergeCell ref="C41:G41"/>
    <mergeCell ref="C42:G42"/>
    <mergeCell ref="C43:G43"/>
    <mergeCell ref="C44:G44"/>
    <mergeCell ref="C67:G67"/>
  </mergeCells>
  <pageMargins left="0.7" right="0.7" top="0.75" bottom="0.75" header="0.3" footer="0.3"/>
  <pageSetup paperSize="8" scale="8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topLeftCell="A7" workbookViewId="0">
      <selection activeCell="B42" sqref="B42:B44"/>
    </sheetView>
  </sheetViews>
  <sheetFormatPr defaultColWidth="9.109375" defaultRowHeight="13.8" x14ac:dyDescent="0.25"/>
  <cols>
    <col min="1" max="1" width="8.109375" style="3" customWidth="1"/>
    <col min="2" max="2" width="46.77734375" style="62" customWidth="1"/>
    <col min="3" max="3" width="18.33203125" style="3" customWidth="1"/>
    <col min="4" max="4" width="26.5546875" style="3" customWidth="1"/>
    <col min="5" max="5" width="22.5546875" style="3" customWidth="1"/>
    <col min="6" max="6" width="28.88671875" style="3" customWidth="1"/>
    <col min="7" max="7" width="16.5546875" style="3" customWidth="1"/>
    <col min="8" max="8" width="16.77734375" style="3" customWidth="1"/>
    <col min="9" max="16384" width="9.109375" style="3"/>
  </cols>
  <sheetData>
    <row r="1" spans="1:7" ht="14.4" thickBot="1" x14ac:dyDescent="0.3">
      <c r="B1" s="563"/>
      <c r="C1" s="563"/>
      <c r="D1" s="563"/>
      <c r="E1" s="563"/>
      <c r="F1" s="563"/>
    </row>
    <row r="2" spans="1:7" ht="16.2" thickBot="1" x14ac:dyDescent="0.35">
      <c r="B2" s="219" t="s">
        <v>0</v>
      </c>
      <c r="C2" s="515" t="s">
        <v>193</v>
      </c>
      <c r="D2" s="516"/>
      <c r="E2" s="516"/>
      <c r="F2" s="517"/>
    </row>
    <row r="3" spans="1:7" s="5" customFormat="1" ht="16.2" thickBot="1" x14ac:dyDescent="0.35">
      <c r="B3" s="219" t="s">
        <v>1</v>
      </c>
      <c r="C3" s="564" t="s">
        <v>79</v>
      </c>
      <c r="D3" s="565"/>
      <c r="E3" s="565"/>
      <c r="F3" s="566"/>
    </row>
    <row r="4" spans="1:7" ht="16.2" thickBot="1" x14ac:dyDescent="0.35">
      <c r="B4" s="219" t="s">
        <v>3</v>
      </c>
      <c r="C4" s="564" t="s">
        <v>80</v>
      </c>
      <c r="D4" s="565"/>
      <c r="E4" s="565"/>
      <c r="F4" s="566"/>
    </row>
    <row r="5" spans="1:7" ht="16.2" thickBot="1" x14ac:dyDescent="0.35">
      <c r="B5" s="219" t="s">
        <v>187</v>
      </c>
      <c r="C5" s="469" t="s">
        <v>78</v>
      </c>
      <c r="D5" s="524"/>
      <c r="E5" s="524"/>
      <c r="F5" s="470"/>
    </row>
    <row r="6" spans="1:7" ht="16.2" thickBot="1" x14ac:dyDescent="0.35">
      <c r="B6" s="219" t="s">
        <v>5</v>
      </c>
      <c r="C6" s="471"/>
      <c r="D6" s="525"/>
      <c r="E6" s="525"/>
      <c r="F6" s="472"/>
    </row>
    <row r="7" spans="1:7" customFormat="1" ht="16.8" customHeight="1" thickBot="1" x14ac:dyDescent="0.35">
      <c r="A7" s="6"/>
      <c r="B7" s="224" t="s">
        <v>6</v>
      </c>
      <c r="C7" s="224"/>
      <c r="D7" s="224"/>
      <c r="E7" s="224"/>
      <c r="F7" s="224"/>
      <c r="G7" s="3"/>
    </row>
    <row r="8" spans="1:7" customFormat="1" ht="15.6" customHeight="1" x14ac:dyDescent="0.3">
      <c r="A8" s="6"/>
      <c r="B8" s="567" t="s">
        <v>95</v>
      </c>
      <c r="C8" s="568"/>
      <c r="D8" s="568"/>
      <c r="E8" s="568"/>
      <c r="F8" s="569"/>
      <c r="G8" s="3"/>
    </row>
    <row r="9" spans="1:7" customFormat="1" ht="31.8" customHeight="1" x14ac:dyDescent="0.3">
      <c r="A9" s="6"/>
      <c r="B9" s="494" t="s">
        <v>7</v>
      </c>
      <c r="C9" s="495"/>
      <c r="D9" s="495"/>
      <c r="E9" s="495"/>
      <c r="F9" s="496"/>
      <c r="G9" s="3"/>
    </row>
    <row r="10" spans="1:7" customFormat="1" ht="14.4" customHeight="1" x14ac:dyDescent="0.3">
      <c r="A10" s="6"/>
      <c r="B10" s="497" t="s">
        <v>8</v>
      </c>
      <c r="C10" s="498"/>
      <c r="D10" s="498"/>
      <c r="E10" s="498"/>
      <c r="F10" s="499"/>
      <c r="G10" s="3"/>
    </row>
    <row r="11" spans="1:7" customFormat="1" ht="34.5" customHeight="1" x14ac:dyDescent="0.3">
      <c r="A11" s="6"/>
      <c r="B11" s="494" t="s">
        <v>96</v>
      </c>
      <c r="C11" s="495"/>
      <c r="D11" s="495"/>
      <c r="E11" s="495"/>
      <c r="F11" s="496"/>
      <c r="G11" s="3"/>
    </row>
    <row r="12" spans="1:7" s="8" customFormat="1" ht="16.5" customHeight="1" x14ac:dyDescent="0.3">
      <c r="A12" s="7"/>
      <c r="B12" s="497" t="s">
        <v>9</v>
      </c>
      <c r="C12" s="498"/>
      <c r="D12" s="498"/>
      <c r="E12" s="498"/>
      <c r="F12" s="499"/>
    </row>
    <row r="13" spans="1:7" customFormat="1" ht="31.8" customHeight="1" x14ac:dyDescent="0.3">
      <c r="A13" s="6"/>
      <c r="B13" s="494" t="s">
        <v>10</v>
      </c>
      <c r="C13" s="495"/>
      <c r="D13" s="495"/>
      <c r="E13" s="495"/>
      <c r="F13" s="496"/>
      <c r="G13" s="3"/>
    </row>
    <row r="14" spans="1:7" customFormat="1" ht="30.6" customHeight="1" x14ac:dyDescent="0.3">
      <c r="A14" s="6"/>
      <c r="B14" s="509" t="s">
        <v>11</v>
      </c>
      <c r="C14" s="510"/>
      <c r="D14" s="510"/>
      <c r="E14" s="510"/>
      <c r="F14" s="511"/>
      <c r="G14" s="3"/>
    </row>
    <row r="15" spans="1:7" customFormat="1" ht="34.200000000000003" customHeight="1" x14ac:dyDescent="0.3">
      <c r="A15" s="6"/>
      <c r="B15" s="512" t="s">
        <v>190</v>
      </c>
      <c r="C15" s="513"/>
      <c r="D15" s="513"/>
      <c r="E15" s="513"/>
      <c r="F15" s="514"/>
    </row>
    <row r="16" spans="1:7" customFormat="1" ht="110.4" customHeight="1" x14ac:dyDescent="0.3">
      <c r="A16" s="217"/>
      <c r="B16" s="512" t="s">
        <v>188</v>
      </c>
      <c r="C16" s="513"/>
      <c r="D16" s="513"/>
      <c r="E16" s="513"/>
      <c r="F16" s="514"/>
    </row>
    <row r="17" spans="1:8" customFormat="1" ht="129" customHeight="1" thickBot="1" x14ac:dyDescent="0.35">
      <c r="A17" s="217"/>
      <c r="B17" s="503" t="s">
        <v>189</v>
      </c>
      <c r="C17" s="504"/>
      <c r="D17" s="504"/>
      <c r="E17" s="504"/>
      <c r="F17" s="505"/>
    </row>
    <row r="18" spans="1:8" customFormat="1" ht="14.4" x14ac:dyDescent="0.3">
      <c r="A18" s="217"/>
      <c r="B18" s="218"/>
      <c r="C18" s="218"/>
      <c r="D18" s="218"/>
      <c r="E18" s="218"/>
      <c r="F18" s="218"/>
    </row>
    <row r="19" spans="1:8" ht="15" thickBot="1" x14ac:dyDescent="0.35">
      <c r="B19" s="65"/>
      <c r="C19" s="66"/>
      <c r="D19" s="66"/>
      <c r="E19" s="66"/>
      <c r="F19" s="67"/>
      <c r="G19"/>
      <c r="H19"/>
    </row>
    <row r="20" spans="1:8" ht="22.2" customHeight="1" thickBot="1" x14ac:dyDescent="0.3">
      <c r="B20" s="548" t="s">
        <v>81</v>
      </c>
      <c r="C20" s="549"/>
      <c r="D20" s="549"/>
      <c r="E20" s="550"/>
      <c r="F20" s="68"/>
    </row>
    <row r="21" spans="1:8" ht="46.8" customHeight="1" thickBot="1" x14ac:dyDescent="0.3">
      <c r="A21" s="551" t="s">
        <v>82</v>
      </c>
      <c r="B21" s="69" t="s">
        <v>83</v>
      </c>
      <c r="C21" s="70" t="s">
        <v>84</v>
      </c>
      <c r="D21" s="71" t="s">
        <v>85</v>
      </c>
      <c r="E21" s="71" t="s">
        <v>86</v>
      </c>
    </row>
    <row r="22" spans="1:8" ht="22.2" customHeight="1" x14ac:dyDescent="0.25">
      <c r="A22" s="552"/>
      <c r="B22" s="72" t="s">
        <v>87</v>
      </c>
      <c r="C22" s="73">
        <v>1</v>
      </c>
      <c r="D22" s="74">
        <v>0</v>
      </c>
      <c r="E22" s="75">
        <f>D22*C22</f>
        <v>0</v>
      </c>
    </row>
    <row r="23" spans="1:8" ht="27.6" x14ac:dyDescent="0.25">
      <c r="A23" s="552"/>
      <c r="B23" s="76" t="s">
        <v>88</v>
      </c>
      <c r="C23" s="77">
        <v>1</v>
      </c>
      <c r="D23" s="74">
        <v>0</v>
      </c>
      <c r="E23" s="75">
        <f>D23*C23</f>
        <v>0</v>
      </c>
    </row>
    <row r="24" spans="1:8" ht="22.2" customHeight="1" thickBot="1" x14ac:dyDescent="0.3">
      <c r="A24" s="552"/>
      <c r="B24" s="554" t="s">
        <v>32</v>
      </c>
      <c r="C24" s="555"/>
      <c r="D24" s="556"/>
      <c r="E24" s="78">
        <f>E23+E22</f>
        <v>0</v>
      </c>
    </row>
    <row r="25" spans="1:8" ht="22.2" customHeight="1" thickBot="1" x14ac:dyDescent="0.3">
      <c r="A25" s="552"/>
      <c r="B25" s="557" t="s">
        <v>33</v>
      </c>
      <c r="C25" s="558"/>
      <c r="D25" s="559"/>
      <c r="E25" s="79">
        <f>E24*15%</f>
        <v>0</v>
      </c>
    </row>
    <row r="26" spans="1:8" ht="22.2" customHeight="1" thickBot="1" x14ac:dyDescent="0.3">
      <c r="A26" s="553"/>
      <c r="B26" s="560" t="s">
        <v>89</v>
      </c>
      <c r="C26" s="561"/>
      <c r="D26" s="562"/>
      <c r="E26" s="80">
        <f>E25+E24</f>
        <v>0</v>
      </c>
    </row>
    <row r="27" spans="1:8" ht="22.2" customHeight="1" thickBot="1" x14ac:dyDescent="0.3">
      <c r="A27" s="81"/>
      <c r="B27" s="68"/>
      <c r="C27" s="68"/>
      <c r="D27" s="68"/>
      <c r="E27" s="82"/>
    </row>
    <row r="28" spans="1:8" customFormat="1" ht="19.8" customHeight="1" thickBot="1" x14ac:dyDescent="0.35">
      <c r="A28" s="530" t="s">
        <v>195</v>
      </c>
      <c r="B28" s="533" t="s">
        <v>90</v>
      </c>
      <c r="C28" s="534"/>
      <c r="D28" s="535"/>
      <c r="E28" s="83"/>
      <c r="F28" s="3"/>
      <c r="G28" s="84"/>
    </row>
    <row r="29" spans="1:8" customFormat="1" ht="19.8" customHeight="1" thickBot="1" x14ac:dyDescent="0.35">
      <c r="A29" s="531"/>
      <c r="B29" s="536" t="s">
        <v>337</v>
      </c>
      <c r="C29" s="537"/>
      <c r="D29" s="538"/>
      <c r="E29" s="85"/>
      <c r="F29" s="3"/>
      <c r="G29" s="84"/>
    </row>
    <row r="30" spans="1:8" customFormat="1" ht="19.8" customHeight="1" thickBot="1" x14ac:dyDescent="0.35">
      <c r="A30" s="531"/>
      <c r="B30" s="539" t="s">
        <v>91</v>
      </c>
      <c r="C30" s="540"/>
      <c r="D30" s="541"/>
      <c r="E30" s="86"/>
      <c r="F30" s="3"/>
      <c r="G30" s="84"/>
    </row>
    <row r="31" spans="1:8" customFormat="1" ht="19.8" customHeight="1" thickBot="1" x14ac:dyDescent="0.35">
      <c r="A31" s="531"/>
      <c r="B31" s="542" t="s">
        <v>196</v>
      </c>
      <c r="C31" s="543"/>
      <c r="D31" s="543"/>
      <c r="E31" s="87">
        <f>SUM(E28:E30)</f>
        <v>0</v>
      </c>
      <c r="F31" s="3"/>
      <c r="G31" s="88"/>
    </row>
    <row r="32" spans="1:8" customFormat="1" ht="19.8" customHeight="1" thickBot="1" x14ac:dyDescent="0.35">
      <c r="A32" s="531"/>
      <c r="B32" s="544" t="s">
        <v>92</v>
      </c>
      <c r="C32" s="545"/>
      <c r="D32" s="545"/>
      <c r="E32" s="89">
        <f>E31*15%</f>
        <v>0</v>
      </c>
      <c r="F32" s="3"/>
      <c r="G32" s="88"/>
    </row>
    <row r="33" spans="1:8" customFormat="1" ht="19.8" customHeight="1" thickBot="1" x14ac:dyDescent="0.35">
      <c r="A33" s="532"/>
      <c r="B33" s="546" t="s">
        <v>194</v>
      </c>
      <c r="C33" s="547"/>
      <c r="D33" s="547"/>
      <c r="E33" s="89">
        <f>E31+E32</f>
        <v>0</v>
      </c>
      <c r="F33" s="3"/>
      <c r="G33" s="88"/>
    </row>
    <row r="34" spans="1:8" customFormat="1" ht="14.4" x14ac:dyDescent="0.3">
      <c r="A34" s="90"/>
      <c r="B34" s="91"/>
      <c r="C34" s="91"/>
      <c r="D34" s="91"/>
      <c r="E34" s="92"/>
      <c r="F34" s="3"/>
      <c r="G34" s="88"/>
    </row>
    <row r="35" spans="1:8" customFormat="1" ht="14.4" x14ac:dyDescent="0.3">
      <c r="A35" s="90"/>
      <c r="B35" s="93"/>
      <c r="C35" s="93"/>
      <c r="D35" s="93"/>
      <c r="E35" s="92"/>
      <c r="F35" s="94"/>
      <c r="G35" s="88"/>
    </row>
    <row r="36" spans="1:8" customFormat="1" ht="14.4" x14ac:dyDescent="0.3">
      <c r="A36" s="90"/>
      <c r="B36" s="93"/>
      <c r="C36" s="93"/>
      <c r="D36" s="93"/>
      <c r="E36" s="92"/>
      <c r="F36" s="94"/>
      <c r="G36" s="88"/>
    </row>
    <row r="37" spans="1:8" ht="22.2" customHeight="1" thickBot="1" x14ac:dyDescent="0.3">
      <c r="B37" s="526" t="s">
        <v>93</v>
      </c>
      <c r="C37" s="526"/>
      <c r="D37" s="526"/>
      <c r="E37" s="526"/>
      <c r="F37" s="526"/>
      <c r="G37" s="526"/>
    </row>
    <row r="38" spans="1:8" ht="22.2" customHeight="1" thickBot="1" x14ac:dyDescent="0.3">
      <c r="B38" s="95" t="s">
        <v>68</v>
      </c>
      <c r="C38" s="53" t="s">
        <v>69</v>
      </c>
      <c r="D38" s="53" t="s">
        <v>70</v>
      </c>
      <c r="E38" s="53" t="s">
        <v>71</v>
      </c>
      <c r="F38" s="53" t="s">
        <v>72</v>
      </c>
      <c r="G38" s="53" t="s">
        <v>73</v>
      </c>
      <c r="H38" s="96"/>
    </row>
    <row r="39" spans="1:8" ht="22.2" customHeight="1" thickBot="1" x14ac:dyDescent="0.3">
      <c r="B39" s="97" t="s">
        <v>74</v>
      </c>
      <c r="C39" s="98"/>
      <c r="D39" s="98"/>
      <c r="E39" s="99"/>
      <c r="F39" s="98"/>
      <c r="G39" s="57"/>
      <c r="H39" s="96"/>
    </row>
    <row r="40" spans="1:8" s="100" customFormat="1" ht="22.2" customHeight="1" x14ac:dyDescent="0.25">
      <c r="B40" s="101"/>
      <c r="C40" s="102"/>
      <c r="D40" s="102"/>
      <c r="E40" s="102"/>
      <c r="F40" s="102"/>
      <c r="G40" s="103"/>
      <c r="H40" s="104"/>
    </row>
    <row r="41" spans="1:8" ht="14.4" thickBot="1" x14ac:dyDescent="0.3"/>
    <row r="42" spans="1:8" x14ac:dyDescent="0.25">
      <c r="B42" s="518"/>
      <c r="D42" s="527"/>
    </row>
    <row r="43" spans="1:8" x14ac:dyDescent="0.25">
      <c r="B43" s="519"/>
      <c r="D43" s="528"/>
    </row>
    <row r="44" spans="1:8" ht="14.4" thickBot="1" x14ac:dyDescent="0.3">
      <c r="B44" s="520"/>
      <c r="D44" s="529"/>
    </row>
    <row r="45" spans="1:8" x14ac:dyDescent="0.25">
      <c r="B45" s="62" t="s">
        <v>76</v>
      </c>
      <c r="D45" s="3" t="s">
        <v>77</v>
      </c>
    </row>
  </sheetData>
  <protectedRanges>
    <protectedRange sqref="E28:E30" name="Range4_14_2_1_2_1_2_2_2_2_1_2_1"/>
  </protectedRanges>
  <mergeCells count="31">
    <mergeCell ref="B13:F13"/>
    <mergeCell ref="B1:F1"/>
    <mergeCell ref="C2:F2"/>
    <mergeCell ref="C3:F3"/>
    <mergeCell ref="C4:F4"/>
    <mergeCell ref="C5:F5"/>
    <mergeCell ref="C6:F6"/>
    <mergeCell ref="B8:F8"/>
    <mergeCell ref="B9:F9"/>
    <mergeCell ref="B10:F10"/>
    <mergeCell ref="B11:F11"/>
    <mergeCell ref="B12:F12"/>
    <mergeCell ref="B14:F14"/>
    <mergeCell ref="B15:F15"/>
    <mergeCell ref="B20:E20"/>
    <mergeCell ref="A21:A26"/>
    <mergeCell ref="B24:D24"/>
    <mergeCell ref="B25:D25"/>
    <mergeCell ref="B26:D26"/>
    <mergeCell ref="B16:F16"/>
    <mergeCell ref="B17:F17"/>
    <mergeCell ref="B37:G37"/>
    <mergeCell ref="B42:B44"/>
    <mergeCell ref="D42:D44"/>
    <mergeCell ref="A28:A33"/>
    <mergeCell ref="B28:D28"/>
    <mergeCell ref="B29:D29"/>
    <mergeCell ref="B30:D30"/>
    <mergeCell ref="B31:D31"/>
    <mergeCell ref="B32:D32"/>
    <mergeCell ref="B33:D33"/>
  </mergeCells>
  <pageMargins left="0.7" right="0.7" top="0.75" bottom="0.75" header="0.3" footer="0.3"/>
  <pageSetup paperSize="8" scale="71"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114"/>
  <sheetViews>
    <sheetView topLeftCell="A70" workbookViewId="0">
      <selection activeCell="B81" sqref="B81"/>
    </sheetView>
  </sheetViews>
  <sheetFormatPr defaultColWidth="30.5546875" defaultRowHeight="13.2" x14ac:dyDescent="0.25"/>
  <cols>
    <col min="1" max="1" width="16.33203125" style="105" customWidth="1"/>
    <col min="2" max="2" width="35.88671875" style="105" bestFit="1" customWidth="1"/>
    <col min="3" max="3" width="41" style="105" customWidth="1"/>
    <col min="4" max="4" width="38.77734375" style="105" customWidth="1"/>
    <col min="5" max="5" width="26" style="105" customWidth="1"/>
    <col min="6" max="6" width="27.44140625" style="105" customWidth="1"/>
    <col min="7" max="7" width="25.88671875" style="105" customWidth="1"/>
    <col min="8" max="16384" width="30.5546875" style="105"/>
  </cols>
  <sheetData>
    <row r="1" spans="1:11" ht="13.8" thickBot="1" x14ac:dyDescent="0.3"/>
    <row r="2" spans="1:11" ht="17.399999999999999" customHeight="1" thickBot="1" x14ac:dyDescent="0.35">
      <c r="B2" s="219" t="s">
        <v>0</v>
      </c>
      <c r="C2" s="515" t="s">
        <v>193</v>
      </c>
      <c r="D2" s="516"/>
      <c r="E2" s="516"/>
      <c r="F2" s="517"/>
    </row>
    <row r="3" spans="1:11" ht="17.399999999999999" customHeight="1" thickBot="1" x14ac:dyDescent="0.35">
      <c r="B3" s="219" t="s">
        <v>1</v>
      </c>
      <c r="C3" s="220" t="s">
        <v>79</v>
      </c>
      <c r="D3" s="221"/>
      <c r="E3" s="221"/>
      <c r="F3" s="222"/>
    </row>
    <row r="4" spans="1:11" ht="17.399999999999999" customHeight="1" thickBot="1" x14ac:dyDescent="0.35">
      <c r="B4" s="219" t="s">
        <v>3</v>
      </c>
      <c r="C4" s="220" t="s">
        <v>94</v>
      </c>
      <c r="D4" s="221"/>
      <c r="E4" s="221"/>
      <c r="F4" s="222"/>
    </row>
    <row r="5" spans="1:11" s="3" customFormat="1" ht="18.600000000000001" customHeight="1" thickBot="1" x14ac:dyDescent="0.35">
      <c r="B5" s="219" t="s">
        <v>187</v>
      </c>
      <c r="C5" s="469" t="s">
        <v>78</v>
      </c>
      <c r="D5" s="524"/>
      <c r="E5" s="524"/>
      <c r="F5" s="470"/>
    </row>
    <row r="6" spans="1:11" ht="17.399999999999999" customHeight="1" thickBot="1" x14ac:dyDescent="0.35">
      <c r="B6" s="223" t="s">
        <v>5</v>
      </c>
      <c r="C6" s="591"/>
      <c r="D6" s="592"/>
      <c r="E6" s="592"/>
      <c r="F6" s="593"/>
    </row>
    <row r="7" spans="1:11" customFormat="1" ht="14.4" x14ac:dyDescent="0.3">
      <c r="A7" s="6"/>
      <c r="B7" s="106" t="s">
        <v>6</v>
      </c>
      <c r="C7" s="107"/>
      <c r="D7" s="107"/>
      <c r="E7" s="107"/>
      <c r="F7" s="108"/>
      <c r="G7" s="3"/>
    </row>
    <row r="8" spans="1:11" customFormat="1" ht="15.6" customHeight="1" x14ac:dyDescent="0.3">
      <c r="A8" s="6"/>
      <c r="B8" s="497" t="s">
        <v>95</v>
      </c>
      <c r="C8" s="498"/>
      <c r="D8" s="498"/>
      <c r="E8" s="498"/>
      <c r="F8" s="499"/>
      <c r="G8" s="3"/>
    </row>
    <row r="9" spans="1:11" customFormat="1" ht="29.4" customHeight="1" x14ac:dyDescent="0.3">
      <c r="A9" s="6"/>
      <c r="B9" s="494" t="s">
        <v>7</v>
      </c>
      <c r="C9" s="495"/>
      <c r="D9" s="495"/>
      <c r="E9" s="495"/>
      <c r="F9" s="496"/>
      <c r="G9" s="3"/>
    </row>
    <row r="10" spans="1:11" customFormat="1" ht="14.4" customHeight="1" x14ac:dyDescent="0.3">
      <c r="A10" s="6"/>
      <c r="B10" s="497" t="s">
        <v>8</v>
      </c>
      <c r="C10" s="498"/>
      <c r="D10" s="498"/>
      <c r="E10" s="498"/>
      <c r="F10" s="499"/>
      <c r="G10" s="3"/>
    </row>
    <row r="11" spans="1:11" customFormat="1" ht="34.5" customHeight="1" x14ac:dyDescent="0.3">
      <c r="A11" s="6"/>
      <c r="B11" s="494" t="s">
        <v>96</v>
      </c>
      <c r="C11" s="495"/>
      <c r="D11" s="495"/>
      <c r="E11" s="495"/>
      <c r="F11" s="496"/>
      <c r="G11" s="3"/>
    </row>
    <row r="12" spans="1:11" s="8" customFormat="1" ht="16.5" customHeight="1" x14ac:dyDescent="0.3">
      <c r="A12" s="7"/>
      <c r="B12" s="497" t="s">
        <v>9</v>
      </c>
      <c r="C12" s="498"/>
      <c r="D12" s="498"/>
      <c r="E12" s="498"/>
      <c r="F12" s="499"/>
    </row>
    <row r="13" spans="1:11" customFormat="1" ht="35.4" customHeight="1" x14ac:dyDescent="0.3">
      <c r="A13" s="6"/>
      <c r="B13" s="494" t="s">
        <v>10</v>
      </c>
      <c r="C13" s="495"/>
      <c r="D13" s="495"/>
      <c r="E13" s="495"/>
      <c r="F13" s="496"/>
      <c r="G13" s="3"/>
    </row>
    <row r="14" spans="1:11" customFormat="1" ht="30.6" customHeight="1" x14ac:dyDescent="0.3">
      <c r="A14" s="6"/>
      <c r="B14" s="509" t="s">
        <v>11</v>
      </c>
      <c r="C14" s="510"/>
      <c r="D14" s="510"/>
      <c r="E14" s="510"/>
      <c r="F14" s="511"/>
      <c r="K14" t="s">
        <v>97</v>
      </c>
    </row>
    <row r="15" spans="1:11" customFormat="1" ht="54" customHeight="1" x14ac:dyDescent="0.3">
      <c r="A15" s="6"/>
      <c r="B15" s="512" t="s">
        <v>98</v>
      </c>
      <c r="C15" s="513"/>
      <c r="D15" s="513"/>
      <c r="E15" s="513"/>
      <c r="F15" s="514"/>
    </row>
    <row r="16" spans="1:11" customFormat="1" ht="100.8" customHeight="1" thickBot="1" x14ac:dyDescent="0.35">
      <c r="A16" s="217"/>
      <c r="B16" s="503" t="s">
        <v>188</v>
      </c>
      <c r="C16" s="504"/>
      <c r="D16" s="504"/>
      <c r="E16" s="504"/>
      <c r="F16" s="505"/>
    </row>
    <row r="17" spans="2:7" x14ac:dyDescent="0.25">
      <c r="B17" s="63"/>
      <c r="C17" s="64"/>
      <c r="D17" s="64"/>
      <c r="E17" s="64"/>
      <c r="F17" s="64"/>
    </row>
    <row r="18" spans="2:7" ht="13.8" thickBot="1" x14ac:dyDescent="0.3">
      <c r="B18" s="63"/>
      <c r="C18" s="64"/>
      <c r="D18" s="64"/>
      <c r="E18" s="64"/>
      <c r="F18" s="64"/>
    </row>
    <row r="19" spans="2:7" s="346" customFormat="1" ht="15" customHeight="1" thickBot="1" x14ac:dyDescent="0.35">
      <c r="B19" s="594" t="s">
        <v>391</v>
      </c>
      <c r="C19" s="595"/>
      <c r="D19" s="595"/>
      <c r="E19" s="595"/>
      <c r="F19" s="595"/>
      <c r="G19" s="596"/>
    </row>
    <row r="20" spans="2:7" s="346" customFormat="1" ht="23.4" customHeight="1" thickBot="1" x14ac:dyDescent="0.35">
      <c r="B20" s="369" t="s">
        <v>289</v>
      </c>
      <c r="C20" s="370" t="s">
        <v>352</v>
      </c>
      <c r="D20" s="371" t="s">
        <v>353</v>
      </c>
      <c r="E20" s="372" t="s">
        <v>84</v>
      </c>
      <c r="F20" s="356" t="s">
        <v>100</v>
      </c>
      <c r="G20" s="357" t="s">
        <v>101</v>
      </c>
    </row>
    <row r="21" spans="2:7" s="346" customFormat="1" ht="24.6" customHeight="1" x14ac:dyDescent="0.2">
      <c r="B21" s="598" t="s">
        <v>354</v>
      </c>
      <c r="C21" s="354" t="s">
        <v>355</v>
      </c>
      <c r="D21" s="355" t="s">
        <v>102</v>
      </c>
      <c r="E21" s="363">
        <v>12</v>
      </c>
      <c r="F21" s="358"/>
      <c r="G21" s="359">
        <f>(F21*E21)*12</f>
        <v>0</v>
      </c>
    </row>
    <row r="22" spans="2:7" s="346" customFormat="1" ht="24.6" customHeight="1" x14ac:dyDescent="0.3">
      <c r="B22" s="598"/>
      <c r="C22" s="350" t="s">
        <v>357</v>
      </c>
      <c r="D22" s="349" t="s">
        <v>102</v>
      </c>
      <c r="E22" s="364">
        <v>12</v>
      </c>
      <c r="F22" s="360"/>
      <c r="G22" s="361">
        <f t="shared" ref="G22:G23" si="0">(F22*E22)*12</f>
        <v>0</v>
      </c>
    </row>
    <row r="23" spans="2:7" s="346" customFormat="1" ht="24.6" customHeight="1" x14ac:dyDescent="0.3">
      <c r="B23" s="599"/>
      <c r="C23" s="350" t="s">
        <v>358</v>
      </c>
      <c r="D23" s="349" t="s">
        <v>102</v>
      </c>
      <c r="E23" s="364">
        <v>12</v>
      </c>
      <c r="F23" s="362"/>
      <c r="G23" s="361">
        <f t="shared" si="0"/>
        <v>0</v>
      </c>
    </row>
    <row r="24" spans="2:7" s="346" customFormat="1" ht="24.6" customHeight="1" x14ac:dyDescent="0.3">
      <c r="B24" s="597" t="s">
        <v>359</v>
      </c>
      <c r="C24" s="350" t="s">
        <v>360</v>
      </c>
      <c r="D24" s="351" t="s">
        <v>356</v>
      </c>
      <c r="E24" s="364">
        <v>14</v>
      </c>
      <c r="F24" s="360"/>
      <c r="G24" s="361">
        <f>(F24*E24)*12</f>
        <v>0</v>
      </c>
    </row>
    <row r="25" spans="2:7" s="346" customFormat="1" ht="24.6" customHeight="1" x14ac:dyDescent="0.3">
      <c r="B25" s="598"/>
      <c r="C25" s="350" t="s">
        <v>361</v>
      </c>
      <c r="D25" s="351" t="s">
        <v>356</v>
      </c>
      <c r="E25" s="364">
        <v>16</v>
      </c>
      <c r="F25" s="360"/>
      <c r="G25" s="361">
        <f>(F25*E25)*12</f>
        <v>0</v>
      </c>
    </row>
    <row r="26" spans="2:7" s="346" customFormat="1" ht="24.6" customHeight="1" x14ac:dyDescent="0.3">
      <c r="B26" s="598"/>
      <c r="C26" s="350" t="s">
        <v>162</v>
      </c>
      <c r="D26" s="351" t="s">
        <v>356</v>
      </c>
      <c r="E26" s="364">
        <v>4</v>
      </c>
      <c r="F26" s="360"/>
      <c r="G26" s="361">
        <f t="shared" ref="G26:G32" si="1">(F26*E26)*12</f>
        <v>0</v>
      </c>
    </row>
    <row r="27" spans="2:7" s="346" customFormat="1" ht="24.6" customHeight="1" x14ac:dyDescent="0.3">
      <c r="B27" s="598"/>
      <c r="C27" s="350" t="s">
        <v>277</v>
      </c>
      <c r="D27" s="352" t="s">
        <v>356</v>
      </c>
      <c r="E27" s="364">
        <v>1</v>
      </c>
      <c r="F27" s="360"/>
      <c r="G27" s="361">
        <f>(F27*E27)*12</f>
        <v>0</v>
      </c>
    </row>
    <row r="28" spans="2:7" s="346" customFormat="1" ht="24.6" customHeight="1" x14ac:dyDescent="0.3">
      <c r="B28" s="599"/>
      <c r="C28" s="350" t="s">
        <v>362</v>
      </c>
      <c r="D28" s="352" t="s">
        <v>356</v>
      </c>
      <c r="E28" s="364">
        <v>18</v>
      </c>
      <c r="F28" s="362"/>
      <c r="G28" s="361">
        <f t="shared" si="1"/>
        <v>0</v>
      </c>
    </row>
    <row r="29" spans="2:7" s="346" customFormat="1" ht="24.6" customHeight="1" x14ac:dyDescent="0.3">
      <c r="B29" s="597" t="s">
        <v>363</v>
      </c>
      <c r="C29" s="600" t="s">
        <v>364</v>
      </c>
      <c r="D29" s="349" t="s">
        <v>102</v>
      </c>
      <c r="E29" s="364">
        <v>2</v>
      </c>
      <c r="F29" s="360"/>
      <c r="G29" s="361">
        <f>(F29*E29)*12</f>
        <v>0</v>
      </c>
    </row>
    <row r="30" spans="2:7" s="346" customFormat="1" ht="24.6" customHeight="1" x14ac:dyDescent="0.3">
      <c r="B30" s="598"/>
      <c r="C30" s="601"/>
      <c r="D30" s="351" t="s">
        <v>356</v>
      </c>
      <c r="E30" s="364">
        <v>12</v>
      </c>
      <c r="F30" s="360"/>
      <c r="G30" s="361">
        <f t="shared" si="1"/>
        <v>0</v>
      </c>
    </row>
    <row r="31" spans="2:7" s="346" customFormat="1" ht="24.6" customHeight="1" x14ac:dyDescent="0.3">
      <c r="B31" s="598"/>
      <c r="C31" s="602" t="s">
        <v>365</v>
      </c>
      <c r="D31" s="349" t="s">
        <v>102</v>
      </c>
      <c r="E31" s="364">
        <v>2</v>
      </c>
      <c r="F31" s="358"/>
      <c r="G31" s="361">
        <f>(F31*E31)*12</f>
        <v>0</v>
      </c>
    </row>
    <row r="32" spans="2:7" s="346" customFormat="1" ht="24.6" customHeight="1" thickBot="1" x14ac:dyDescent="0.35">
      <c r="B32" s="599"/>
      <c r="C32" s="602"/>
      <c r="D32" s="351" t="s">
        <v>356</v>
      </c>
      <c r="E32" s="364">
        <v>8</v>
      </c>
      <c r="F32" s="360"/>
      <c r="G32" s="361">
        <f t="shared" si="1"/>
        <v>0</v>
      </c>
    </row>
    <row r="33" spans="2:60" ht="19.2" customHeight="1" thickBot="1" x14ac:dyDescent="0.3">
      <c r="B33" s="579" t="s">
        <v>32</v>
      </c>
      <c r="C33" s="580"/>
      <c r="D33" s="580"/>
      <c r="E33" s="580"/>
      <c r="F33" s="581"/>
      <c r="G33" s="342">
        <f>SUM(G21:G32)</f>
        <v>0</v>
      </c>
      <c r="H33" s="119"/>
      <c r="I33" s="119"/>
      <c r="J33" s="119"/>
      <c r="K33" s="119"/>
      <c r="L33" s="119"/>
      <c r="M33" s="119"/>
      <c r="N33" s="119"/>
      <c r="O33" s="119"/>
      <c r="P33" s="119"/>
      <c r="Q33" s="119"/>
      <c r="R33" s="119"/>
      <c r="S33" s="119"/>
      <c r="T33" s="119"/>
      <c r="U33" s="119"/>
      <c r="V33" s="119"/>
      <c r="W33" s="119"/>
      <c r="X33" s="119"/>
      <c r="Y33" s="119"/>
      <c r="Z33" s="119"/>
      <c r="AA33" s="119"/>
      <c r="AB33" s="119"/>
      <c r="AC33" s="119"/>
      <c r="AD33" s="119"/>
      <c r="AE33" s="119"/>
      <c r="AF33" s="119"/>
      <c r="AG33" s="119"/>
      <c r="AH33" s="119"/>
      <c r="AI33" s="119"/>
      <c r="AJ33" s="119"/>
      <c r="AK33" s="119"/>
      <c r="AL33" s="119"/>
      <c r="AM33" s="119"/>
      <c r="AN33" s="119"/>
      <c r="AO33" s="119"/>
      <c r="AP33" s="119"/>
      <c r="AQ33" s="119"/>
      <c r="AR33" s="119"/>
      <c r="AS33" s="119"/>
      <c r="AT33" s="119"/>
      <c r="AU33" s="119"/>
      <c r="AV33" s="119"/>
      <c r="AW33" s="119"/>
      <c r="AX33" s="119"/>
      <c r="AY33" s="119"/>
      <c r="AZ33" s="119"/>
      <c r="BA33" s="119"/>
      <c r="BB33" s="119"/>
      <c r="BC33" s="119"/>
      <c r="BD33" s="119"/>
      <c r="BE33" s="119"/>
      <c r="BF33" s="119"/>
      <c r="BG33" s="119"/>
      <c r="BH33" s="119"/>
    </row>
    <row r="34" spans="2:60" ht="19.2" customHeight="1" thickBot="1" x14ac:dyDescent="0.3">
      <c r="B34" s="579" t="s">
        <v>33</v>
      </c>
      <c r="C34" s="580"/>
      <c r="D34" s="580"/>
      <c r="E34" s="580"/>
      <c r="F34" s="581"/>
      <c r="G34" s="365">
        <f>G33*15%</f>
        <v>0</v>
      </c>
    </row>
    <row r="35" spans="2:60" ht="19.2" customHeight="1" thickBot="1" x14ac:dyDescent="0.3">
      <c r="B35" s="579" t="s">
        <v>368</v>
      </c>
      <c r="C35" s="580"/>
      <c r="D35" s="580"/>
      <c r="E35" s="580"/>
      <c r="F35" s="581"/>
      <c r="G35" s="341">
        <f>G34+G33</f>
        <v>0</v>
      </c>
    </row>
    <row r="36" spans="2:60" ht="19.2" customHeight="1" thickBot="1" x14ac:dyDescent="0.3">
      <c r="B36" s="579" t="s">
        <v>369</v>
      </c>
      <c r="C36" s="580"/>
      <c r="D36" s="580"/>
      <c r="E36" s="580"/>
      <c r="F36" s="581"/>
      <c r="G36" s="366">
        <f>(G35*$C$101)+G35</f>
        <v>0</v>
      </c>
    </row>
    <row r="37" spans="2:60" ht="19.2" customHeight="1" thickBot="1" x14ac:dyDescent="0.3">
      <c r="B37" s="579" t="s">
        <v>370</v>
      </c>
      <c r="C37" s="580"/>
      <c r="D37" s="580"/>
      <c r="E37" s="580"/>
      <c r="F37" s="581"/>
      <c r="G37" s="367">
        <f>(G36*$D$101)+G36</f>
        <v>0</v>
      </c>
    </row>
    <row r="38" spans="2:60" ht="19.2" customHeight="1" thickBot="1" x14ac:dyDescent="0.3">
      <c r="B38" s="579" t="s">
        <v>371</v>
      </c>
      <c r="C38" s="580"/>
      <c r="D38" s="580"/>
      <c r="E38" s="580"/>
      <c r="F38" s="581"/>
      <c r="G38" s="367">
        <f>(G37*$E$101)+G37</f>
        <v>0</v>
      </c>
    </row>
    <row r="39" spans="2:60" ht="19.2" customHeight="1" thickBot="1" x14ac:dyDescent="0.3">
      <c r="B39" s="579" t="s">
        <v>372</v>
      </c>
      <c r="C39" s="580"/>
      <c r="D39" s="580"/>
      <c r="E39" s="580"/>
      <c r="F39" s="581"/>
      <c r="G39" s="367">
        <f>(G38*$F$101)+G38</f>
        <v>0</v>
      </c>
    </row>
    <row r="40" spans="2:60" ht="19.2" customHeight="1" thickBot="1" x14ac:dyDescent="0.3">
      <c r="B40" s="579" t="s">
        <v>373</v>
      </c>
      <c r="C40" s="580"/>
      <c r="D40" s="580"/>
      <c r="E40" s="580"/>
      <c r="F40" s="581"/>
      <c r="G40" s="368">
        <f>G39+G38+G37+G36+G35</f>
        <v>0</v>
      </c>
    </row>
    <row r="41" spans="2:60" x14ac:dyDescent="0.25">
      <c r="B41" s="208"/>
      <c r="C41" s="208"/>
      <c r="D41" s="208"/>
      <c r="E41" s="208"/>
      <c r="F41" s="208"/>
      <c r="G41" s="208"/>
    </row>
    <row r="42" spans="2:60" ht="20.399999999999999" customHeight="1" thickBot="1" x14ac:dyDescent="0.3">
      <c r="B42" s="208"/>
      <c r="C42" s="208"/>
      <c r="D42" s="208"/>
      <c r="E42" s="208"/>
      <c r="F42" s="208"/>
      <c r="G42" s="208"/>
      <c r="I42" s="110"/>
      <c r="J42" s="110"/>
      <c r="K42" s="110"/>
      <c r="L42" s="110"/>
      <c r="M42" s="110"/>
      <c r="N42" s="110"/>
    </row>
    <row r="43" spans="2:60" s="373" customFormat="1" ht="17.399999999999999" thickBot="1" x14ac:dyDescent="0.35">
      <c r="B43" s="587" t="s">
        <v>374</v>
      </c>
      <c r="C43" s="588"/>
      <c r="D43" s="588"/>
      <c r="E43" s="588"/>
      <c r="F43" s="588"/>
      <c r="G43" s="589"/>
    </row>
    <row r="44" spans="2:60" s="346" customFormat="1" ht="39.6" customHeight="1" x14ac:dyDescent="0.3">
      <c r="B44" s="375" t="s">
        <v>289</v>
      </c>
      <c r="C44" s="377" t="s">
        <v>375</v>
      </c>
      <c r="D44" s="376" t="s">
        <v>376</v>
      </c>
      <c r="E44" s="377" t="s">
        <v>377</v>
      </c>
      <c r="F44" s="377" t="s">
        <v>100</v>
      </c>
      <c r="G44" s="378" t="s">
        <v>101</v>
      </c>
    </row>
    <row r="45" spans="2:60" s="346" customFormat="1" ht="22.8" customHeight="1" x14ac:dyDescent="0.2">
      <c r="B45" s="386" t="s">
        <v>354</v>
      </c>
      <c r="C45" s="348" t="s">
        <v>355</v>
      </c>
      <c r="D45" s="353" t="s">
        <v>103</v>
      </c>
      <c r="E45" s="353">
        <v>20</v>
      </c>
      <c r="F45" s="360"/>
      <c r="G45" s="359">
        <f>(F45*E45)*12</f>
        <v>0</v>
      </c>
    </row>
    <row r="46" spans="2:60" s="346" customFormat="1" ht="22.8" customHeight="1" x14ac:dyDescent="0.3">
      <c r="B46" s="386" t="s">
        <v>354</v>
      </c>
      <c r="C46" s="379" t="s">
        <v>357</v>
      </c>
      <c r="D46" s="353" t="s">
        <v>103</v>
      </c>
      <c r="E46" s="353">
        <v>20</v>
      </c>
      <c r="F46" s="360"/>
      <c r="G46" s="359">
        <f t="shared" ref="G46:G51" si="2">(F46*E46)*12</f>
        <v>0</v>
      </c>
    </row>
    <row r="47" spans="2:60" s="346" customFormat="1" ht="22.8" customHeight="1" x14ac:dyDescent="0.3">
      <c r="B47" s="386" t="s">
        <v>354</v>
      </c>
      <c r="C47" s="379" t="s">
        <v>358</v>
      </c>
      <c r="D47" s="353" t="s">
        <v>103</v>
      </c>
      <c r="E47" s="353">
        <v>20</v>
      </c>
      <c r="F47" s="360"/>
      <c r="G47" s="359">
        <f t="shared" si="2"/>
        <v>0</v>
      </c>
    </row>
    <row r="48" spans="2:60" s="346" customFormat="1" ht="22.8" customHeight="1" x14ac:dyDescent="0.3">
      <c r="B48" s="386" t="s">
        <v>359</v>
      </c>
      <c r="C48" s="379" t="s">
        <v>360</v>
      </c>
      <c r="D48" s="353" t="s">
        <v>103</v>
      </c>
      <c r="E48" s="353">
        <v>5</v>
      </c>
      <c r="F48" s="360"/>
      <c r="G48" s="359">
        <f t="shared" si="2"/>
        <v>0</v>
      </c>
    </row>
    <row r="49" spans="2:60" s="346" customFormat="1" ht="22.8" customHeight="1" x14ac:dyDescent="0.3">
      <c r="B49" s="386" t="s">
        <v>359</v>
      </c>
      <c r="C49" s="379" t="s">
        <v>361</v>
      </c>
      <c r="D49" s="353" t="s">
        <v>103</v>
      </c>
      <c r="E49" s="353">
        <v>5</v>
      </c>
      <c r="F49" s="360"/>
      <c r="G49" s="359">
        <f t="shared" si="2"/>
        <v>0</v>
      </c>
    </row>
    <row r="50" spans="2:60" s="346" customFormat="1" ht="22.8" customHeight="1" x14ac:dyDescent="0.3">
      <c r="B50" s="386" t="s">
        <v>359</v>
      </c>
      <c r="C50" s="379" t="s">
        <v>162</v>
      </c>
      <c r="D50" s="353" t="s">
        <v>103</v>
      </c>
      <c r="E50" s="353">
        <v>5</v>
      </c>
      <c r="F50" s="360"/>
      <c r="G50" s="359">
        <f>(F50*E50)*12</f>
        <v>0</v>
      </c>
    </row>
    <row r="51" spans="2:60" s="346" customFormat="1" ht="22.8" customHeight="1" x14ac:dyDescent="0.3">
      <c r="B51" s="386" t="s">
        <v>359</v>
      </c>
      <c r="C51" s="379" t="s">
        <v>277</v>
      </c>
      <c r="D51" s="353" t="s">
        <v>103</v>
      </c>
      <c r="E51" s="353">
        <v>5</v>
      </c>
      <c r="F51" s="360"/>
      <c r="G51" s="359">
        <f t="shared" si="2"/>
        <v>0</v>
      </c>
    </row>
    <row r="52" spans="2:60" s="346" customFormat="1" ht="22.8" customHeight="1" thickBot="1" x14ac:dyDescent="0.35">
      <c r="B52" s="386" t="s">
        <v>359</v>
      </c>
      <c r="C52" s="379" t="s">
        <v>362</v>
      </c>
      <c r="D52" s="353" t="s">
        <v>103</v>
      </c>
      <c r="E52" s="353">
        <v>5</v>
      </c>
      <c r="F52" s="360"/>
      <c r="G52" s="359">
        <f>(F52*E52)*12</f>
        <v>0</v>
      </c>
    </row>
    <row r="53" spans="2:60" ht="19.2" customHeight="1" thickBot="1" x14ac:dyDescent="0.3">
      <c r="B53" s="579" t="s">
        <v>32</v>
      </c>
      <c r="C53" s="580"/>
      <c r="D53" s="580"/>
      <c r="E53" s="580"/>
      <c r="F53" s="581"/>
      <c r="G53" s="342">
        <f>SUM(G45:G52)</f>
        <v>0</v>
      </c>
      <c r="H53" s="119"/>
      <c r="I53" s="119"/>
      <c r="J53" s="119"/>
      <c r="K53" s="119"/>
      <c r="L53" s="119"/>
      <c r="M53" s="119"/>
      <c r="N53" s="119"/>
      <c r="O53" s="119"/>
      <c r="P53" s="119"/>
      <c r="Q53" s="119"/>
      <c r="R53" s="119"/>
      <c r="S53" s="119"/>
      <c r="T53" s="119"/>
      <c r="U53" s="119"/>
      <c r="V53" s="119"/>
      <c r="W53" s="119"/>
      <c r="X53" s="119"/>
      <c r="Y53" s="119"/>
      <c r="Z53" s="119"/>
      <c r="AA53" s="119"/>
      <c r="AB53" s="119"/>
      <c r="AC53" s="119"/>
      <c r="AD53" s="119"/>
      <c r="AE53" s="119"/>
      <c r="AF53" s="119"/>
      <c r="AG53" s="119"/>
      <c r="AH53" s="119"/>
      <c r="AI53" s="119"/>
      <c r="AJ53" s="119"/>
      <c r="AK53" s="119"/>
      <c r="AL53" s="119"/>
      <c r="AM53" s="119"/>
      <c r="AN53" s="119"/>
      <c r="AO53" s="119"/>
      <c r="AP53" s="119"/>
      <c r="AQ53" s="119"/>
      <c r="AR53" s="119"/>
      <c r="AS53" s="119"/>
      <c r="AT53" s="119"/>
      <c r="AU53" s="119"/>
      <c r="AV53" s="119"/>
      <c r="AW53" s="119"/>
      <c r="AX53" s="119"/>
      <c r="AY53" s="119"/>
      <c r="AZ53" s="119"/>
      <c r="BA53" s="119"/>
      <c r="BB53" s="119"/>
      <c r="BC53" s="119"/>
      <c r="BD53" s="119"/>
      <c r="BE53" s="119"/>
      <c r="BF53" s="119"/>
      <c r="BG53" s="119"/>
      <c r="BH53" s="119"/>
    </row>
    <row r="54" spans="2:60" ht="19.2" customHeight="1" thickBot="1" x14ac:dyDescent="0.3">
      <c r="B54" s="579" t="s">
        <v>33</v>
      </c>
      <c r="C54" s="580"/>
      <c r="D54" s="580"/>
      <c r="E54" s="580"/>
      <c r="F54" s="581"/>
      <c r="G54" s="365">
        <f>G53*15%</f>
        <v>0</v>
      </c>
    </row>
    <row r="55" spans="2:60" ht="19.2" customHeight="1" thickBot="1" x14ac:dyDescent="0.3">
      <c r="B55" s="579" t="s">
        <v>368</v>
      </c>
      <c r="C55" s="580"/>
      <c r="D55" s="580"/>
      <c r="E55" s="580"/>
      <c r="F55" s="581"/>
      <c r="G55" s="341">
        <f>G54+G53</f>
        <v>0</v>
      </c>
    </row>
    <row r="56" spans="2:60" ht="19.2" customHeight="1" thickBot="1" x14ac:dyDescent="0.3">
      <c r="B56" s="579" t="s">
        <v>369</v>
      </c>
      <c r="C56" s="580"/>
      <c r="D56" s="580"/>
      <c r="E56" s="580"/>
      <c r="F56" s="581"/>
      <c r="G56" s="366">
        <f>(G55*$C$101)+G55</f>
        <v>0</v>
      </c>
    </row>
    <row r="57" spans="2:60" ht="19.2" customHeight="1" thickBot="1" x14ac:dyDescent="0.3">
      <c r="B57" s="579" t="s">
        <v>370</v>
      </c>
      <c r="C57" s="580"/>
      <c r="D57" s="580"/>
      <c r="E57" s="580"/>
      <c r="F57" s="581"/>
      <c r="G57" s="367">
        <f>(G56*$D$101)+G56</f>
        <v>0</v>
      </c>
    </row>
    <row r="58" spans="2:60" ht="19.2" customHeight="1" thickBot="1" x14ac:dyDescent="0.3">
      <c r="B58" s="579" t="s">
        <v>371</v>
      </c>
      <c r="C58" s="580"/>
      <c r="D58" s="580"/>
      <c r="E58" s="580"/>
      <c r="F58" s="581"/>
      <c r="G58" s="367">
        <f>(G57*$E$101)+G57</f>
        <v>0</v>
      </c>
    </row>
    <row r="59" spans="2:60" ht="19.2" customHeight="1" thickBot="1" x14ac:dyDescent="0.3">
      <c r="B59" s="579" t="s">
        <v>372</v>
      </c>
      <c r="C59" s="580"/>
      <c r="D59" s="580"/>
      <c r="E59" s="580"/>
      <c r="F59" s="581"/>
      <c r="G59" s="367">
        <f>(G58*$F$101)+G58</f>
        <v>0</v>
      </c>
    </row>
    <row r="60" spans="2:60" ht="19.2" customHeight="1" thickBot="1" x14ac:dyDescent="0.3">
      <c r="B60" s="579" t="s">
        <v>373</v>
      </c>
      <c r="C60" s="580"/>
      <c r="D60" s="580"/>
      <c r="E60" s="580"/>
      <c r="F60" s="581"/>
      <c r="G60" s="368">
        <f>G59+G58+G57+G56+G55</f>
        <v>0</v>
      </c>
    </row>
    <row r="61" spans="2:60" ht="19.2" customHeight="1" x14ac:dyDescent="0.25">
      <c r="B61" s="331"/>
      <c r="C61" s="331"/>
      <c r="D61" s="331"/>
      <c r="E61" s="331"/>
      <c r="F61" s="331"/>
      <c r="G61" s="385"/>
    </row>
    <row r="62" spans="2:60" ht="13.8" thickBot="1" x14ac:dyDescent="0.3">
      <c r="B62" s="331"/>
      <c r="C62" s="331"/>
      <c r="D62" s="331"/>
      <c r="E62" s="331"/>
      <c r="F62" s="331"/>
      <c r="G62" s="385"/>
    </row>
    <row r="63" spans="2:60" ht="19.2" customHeight="1" thickBot="1" x14ac:dyDescent="0.3">
      <c r="B63" s="587" t="s">
        <v>387</v>
      </c>
      <c r="C63" s="588"/>
      <c r="D63" s="588"/>
      <c r="E63" s="588"/>
      <c r="F63" s="588"/>
      <c r="G63" s="589"/>
    </row>
    <row r="64" spans="2:60" ht="24" x14ac:dyDescent="0.25">
      <c r="B64" s="404" t="s">
        <v>352</v>
      </c>
      <c r="C64" s="376" t="s">
        <v>353</v>
      </c>
      <c r="D64" s="405" t="s">
        <v>388</v>
      </c>
      <c r="E64" s="405" t="s">
        <v>389</v>
      </c>
      <c r="F64" s="378" t="s">
        <v>100</v>
      </c>
      <c r="G64" s="406" t="s">
        <v>101</v>
      </c>
    </row>
    <row r="65" spans="2:60" s="346" customFormat="1" ht="27.6" customHeight="1" x14ac:dyDescent="0.3">
      <c r="B65" s="590" t="s">
        <v>390</v>
      </c>
      <c r="C65" s="407" t="s">
        <v>366</v>
      </c>
      <c r="D65" s="408">
        <v>189</v>
      </c>
      <c r="E65" s="353">
        <v>51</v>
      </c>
      <c r="F65" s="360"/>
      <c r="G65" s="409">
        <f>(F65*D65*E65)*12</f>
        <v>0</v>
      </c>
    </row>
    <row r="66" spans="2:60" s="346" customFormat="1" ht="27.6" customHeight="1" thickBot="1" x14ac:dyDescent="0.35">
      <c r="B66" s="590"/>
      <c r="C66" s="407" t="s">
        <v>367</v>
      </c>
      <c r="D66" s="408">
        <v>139</v>
      </c>
      <c r="E66" s="353">
        <v>51</v>
      </c>
      <c r="F66" s="360"/>
      <c r="G66" s="409">
        <f>(F66*D66*E66)*12</f>
        <v>0</v>
      </c>
    </row>
    <row r="67" spans="2:60" ht="19.2" customHeight="1" thickBot="1" x14ac:dyDescent="0.3">
      <c r="B67" s="579" t="s">
        <v>32</v>
      </c>
      <c r="C67" s="580"/>
      <c r="D67" s="580"/>
      <c r="E67" s="580"/>
      <c r="F67" s="581"/>
      <c r="G67" s="342">
        <f>SUM(G65:G66)</f>
        <v>0</v>
      </c>
      <c r="H67" s="119"/>
      <c r="I67" s="119"/>
      <c r="J67" s="119"/>
      <c r="K67" s="119"/>
      <c r="L67" s="119"/>
      <c r="M67" s="119"/>
      <c r="N67" s="119"/>
      <c r="O67" s="119"/>
      <c r="P67" s="119"/>
      <c r="Q67" s="119"/>
      <c r="R67" s="119"/>
      <c r="S67" s="119"/>
      <c r="T67" s="119"/>
      <c r="U67" s="119"/>
      <c r="V67" s="119"/>
      <c r="W67" s="119"/>
      <c r="X67" s="119"/>
      <c r="Y67" s="119"/>
      <c r="Z67" s="119"/>
      <c r="AA67" s="119"/>
      <c r="AB67" s="119"/>
      <c r="AC67" s="119"/>
      <c r="AD67" s="119"/>
      <c r="AE67" s="119"/>
      <c r="AF67" s="119"/>
      <c r="AG67" s="119"/>
      <c r="AH67" s="119"/>
      <c r="AI67" s="119"/>
      <c r="AJ67" s="119"/>
      <c r="AK67" s="119"/>
      <c r="AL67" s="119"/>
      <c r="AM67" s="119"/>
      <c r="AN67" s="119"/>
      <c r="AO67" s="119"/>
      <c r="AP67" s="119"/>
      <c r="AQ67" s="119"/>
      <c r="AR67" s="119"/>
      <c r="AS67" s="119"/>
      <c r="AT67" s="119"/>
      <c r="AU67" s="119"/>
      <c r="AV67" s="119"/>
      <c r="AW67" s="119"/>
      <c r="AX67" s="119"/>
      <c r="AY67" s="119"/>
      <c r="AZ67" s="119"/>
      <c r="BA67" s="119"/>
      <c r="BB67" s="119"/>
      <c r="BC67" s="119"/>
      <c r="BD67" s="119"/>
      <c r="BE67" s="119"/>
      <c r="BF67" s="119"/>
      <c r="BG67" s="119"/>
      <c r="BH67" s="119"/>
    </row>
    <row r="68" spans="2:60" ht="19.2" customHeight="1" thickBot="1" x14ac:dyDescent="0.3">
      <c r="B68" s="579" t="s">
        <v>33</v>
      </c>
      <c r="C68" s="580"/>
      <c r="D68" s="580"/>
      <c r="E68" s="580"/>
      <c r="F68" s="581"/>
      <c r="G68" s="342">
        <f>G67*15%</f>
        <v>0</v>
      </c>
    </row>
    <row r="69" spans="2:60" ht="19.2" customHeight="1" thickBot="1" x14ac:dyDescent="0.3">
      <c r="B69" s="579" t="s">
        <v>368</v>
      </c>
      <c r="C69" s="580"/>
      <c r="D69" s="580"/>
      <c r="E69" s="580"/>
      <c r="F69" s="581"/>
      <c r="G69" s="341">
        <f>G68+G67</f>
        <v>0</v>
      </c>
    </row>
    <row r="70" spans="2:60" ht="19.2" customHeight="1" thickBot="1" x14ac:dyDescent="0.3">
      <c r="B70" s="579" t="s">
        <v>369</v>
      </c>
      <c r="C70" s="580"/>
      <c r="D70" s="580"/>
      <c r="E70" s="580"/>
      <c r="F70" s="581"/>
      <c r="G70" s="366">
        <f>(G69*$C$101)+G69</f>
        <v>0</v>
      </c>
    </row>
    <row r="71" spans="2:60" ht="19.2" customHeight="1" thickBot="1" x14ac:dyDescent="0.3">
      <c r="B71" s="579" t="s">
        <v>370</v>
      </c>
      <c r="C71" s="580"/>
      <c r="D71" s="580"/>
      <c r="E71" s="580"/>
      <c r="F71" s="581"/>
      <c r="G71" s="367">
        <f>(G70*$D$101)+G70</f>
        <v>0</v>
      </c>
    </row>
    <row r="72" spans="2:60" ht="19.2" customHeight="1" thickBot="1" x14ac:dyDescent="0.3">
      <c r="B72" s="579" t="s">
        <v>371</v>
      </c>
      <c r="C72" s="580"/>
      <c r="D72" s="580"/>
      <c r="E72" s="580"/>
      <c r="F72" s="581"/>
      <c r="G72" s="367">
        <f>(G71*$E$101)+G71</f>
        <v>0</v>
      </c>
    </row>
    <row r="73" spans="2:60" ht="19.2" customHeight="1" thickBot="1" x14ac:dyDescent="0.3">
      <c r="B73" s="579" t="s">
        <v>372</v>
      </c>
      <c r="C73" s="580"/>
      <c r="D73" s="580"/>
      <c r="E73" s="580"/>
      <c r="F73" s="581"/>
      <c r="G73" s="367">
        <f>(G72*$F$101)+G72</f>
        <v>0</v>
      </c>
    </row>
    <row r="74" spans="2:60" ht="19.2" customHeight="1" thickBot="1" x14ac:dyDescent="0.3">
      <c r="B74" s="579" t="s">
        <v>373</v>
      </c>
      <c r="C74" s="580"/>
      <c r="D74" s="580"/>
      <c r="E74" s="580"/>
      <c r="F74" s="581"/>
      <c r="G74" s="368">
        <f>G73+G72+G71+G70+G69</f>
        <v>0</v>
      </c>
    </row>
    <row r="75" spans="2:60" s="346" customFormat="1" ht="27.6" customHeight="1" x14ac:dyDescent="0.3">
      <c r="B75" s="410"/>
      <c r="C75" s="411"/>
      <c r="D75" s="412"/>
      <c r="E75" s="413"/>
      <c r="F75" s="415"/>
      <c r="G75" s="414"/>
    </row>
    <row r="76" spans="2:60" ht="13.8" thickBot="1" x14ac:dyDescent="0.3">
      <c r="B76" s="208"/>
      <c r="C76" s="208"/>
      <c r="D76" s="208"/>
      <c r="E76" s="208"/>
      <c r="F76" s="208"/>
      <c r="G76" s="208"/>
      <c r="I76" s="110"/>
      <c r="J76" s="110"/>
      <c r="K76" s="110"/>
      <c r="L76" s="110"/>
      <c r="M76" s="110"/>
      <c r="N76" s="110"/>
    </row>
    <row r="77" spans="2:60" s="346" customFormat="1" ht="15.6" customHeight="1" thickBot="1" x14ac:dyDescent="0.35">
      <c r="B77" s="582" t="s">
        <v>378</v>
      </c>
      <c r="C77" s="583"/>
      <c r="D77" s="583"/>
      <c r="E77" s="583"/>
      <c r="F77" s="583"/>
      <c r="G77" s="584"/>
      <c r="H77" s="347"/>
    </row>
    <row r="78" spans="2:60" s="346" customFormat="1" ht="24.6" thickBot="1" x14ac:dyDescent="0.35">
      <c r="B78" s="380" t="s">
        <v>379</v>
      </c>
      <c r="C78" s="371" t="s">
        <v>380</v>
      </c>
      <c r="D78" s="381" t="s">
        <v>388</v>
      </c>
      <c r="E78" s="381" t="s">
        <v>389</v>
      </c>
      <c r="F78" s="374" t="s">
        <v>394</v>
      </c>
      <c r="G78" s="356" t="s">
        <v>101</v>
      </c>
    </row>
    <row r="79" spans="2:60" s="346" customFormat="1" ht="26.4" customHeight="1" x14ac:dyDescent="0.3">
      <c r="B79" s="382" t="s">
        <v>392</v>
      </c>
      <c r="C79" s="383" t="s">
        <v>381</v>
      </c>
      <c r="D79" s="383">
        <v>189</v>
      </c>
      <c r="E79" s="383">
        <v>51</v>
      </c>
      <c r="F79" s="358"/>
      <c r="G79" s="409">
        <f>(F79*D79*E79)*12</f>
        <v>0</v>
      </c>
    </row>
    <row r="80" spans="2:60" s="346" customFormat="1" ht="26.4" customHeight="1" x14ac:dyDescent="0.3">
      <c r="B80" s="384" t="s">
        <v>393</v>
      </c>
      <c r="C80" s="353" t="s">
        <v>381</v>
      </c>
      <c r="D80" s="353">
        <v>139</v>
      </c>
      <c r="E80" s="383">
        <v>51</v>
      </c>
      <c r="F80" s="360"/>
      <c r="G80" s="409">
        <f>(F80*D80*E80)*12</f>
        <v>0</v>
      </c>
    </row>
    <row r="81" spans="2:60" s="346" customFormat="1" ht="37.200000000000003" customHeight="1" thickBot="1" x14ac:dyDescent="0.35">
      <c r="B81" s="384" t="s">
        <v>399</v>
      </c>
      <c r="C81" s="353" t="s">
        <v>381</v>
      </c>
      <c r="D81" s="353"/>
      <c r="E81" s="383">
        <v>51</v>
      </c>
      <c r="F81" s="360"/>
      <c r="G81" s="359">
        <f>F81*12</f>
        <v>0</v>
      </c>
    </row>
    <row r="82" spans="2:60" ht="19.2" customHeight="1" thickBot="1" x14ac:dyDescent="0.3">
      <c r="B82" s="579" t="s">
        <v>32</v>
      </c>
      <c r="C82" s="580"/>
      <c r="D82" s="580"/>
      <c r="E82" s="580"/>
      <c r="F82" s="581"/>
      <c r="G82" s="342">
        <f>SUM(G79:G81)</f>
        <v>0</v>
      </c>
      <c r="H82" s="119"/>
      <c r="I82" s="119"/>
      <c r="J82" s="119"/>
      <c r="K82" s="119"/>
      <c r="L82" s="119"/>
      <c r="M82" s="119"/>
      <c r="N82" s="119"/>
      <c r="O82" s="119"/>
      <c r="P82" s="119"/>
      <c r="Q82" s="119"/>
      <c r="R82" s="119"/>
      <c r="S82" s="119"/>
      <c r="T82" s="119"/>
      <c r="U82" s="119"/>
      <c r="V82" s="119"/>
      <c r="W82" s="119"/>
      <c r="X82" s="119"/>
      <c r="Y82" s="119"/>
      <c r="Z82" s="119"/>
      <c r="AA82" s="119"/>
      <c r="AB82" s="119"/>
      <c r="AC82" s="119"/>
      <c r="AD82" s="119"/>
      <c r="AE82" s="119"/>
      <c r="AF82" s="119"/>
      <c r="AG82" s="119"/>
      <c r="AH82" s="119"/>
      <c r="AI82" s="119"/>
      <c r="AJ82" s="119"/>
      <c r="AK82" s="119"/>
      <c r="AL82" s="119"/>
      <c r="AM82" s="119"/>
      <c r="AN82" s="119"/>
      <c r="AO82" s="119"/>
      <c r="AP82" s="119"/>
      <c r="AQ82" s="119"/>
      <c r="AR82" s="119"/>
      <c r="AS82" s="119"/>
      <c r="AT82" s="119"/>
      <c r="AU82" s="119"/>
      <c r="AV82" s="119"/>
      <c r="AW82" s="119"/>
      <c r="AX82" s="119"/>
      <c r="AY82" s="119"/>
      <c r="AZ82" s="119"/>
      <c r="BA82" s="119"/>
      <c r="BB82" s="119"/>
      <c r="BC82" s="119"/>
      <c r="BD82" s="119"/>
      <c r="BE82" s="119"/>
      <c r="BF82" s="119"/>
      <c r="BG82" s="119"/>
      <c r="BH82" s="119"/>
    </row>
    <row r="83" spans="2:60" ht="19.2" customHeight="1" thickBot="1" x14ac:dyDescent="0.3">
      <c r="B83" s="579" t="s">
        <v>33</v>
      </c>
      <c r="C83" s="580"/>
      <c r="D83" s="580"/>
      <c r="E83" s="580"/>
      <c r="F83" s="581"/>
      <c r="G83" s="342">
        <f>G82*15%</f>
        <v>0</v>
      </c>
    </row>
    <row r="84" spans="2:60" ht="19.2" customHeight="1" thickBot="1" x14ac:dyDescent="0.3">
      <c r="B84" s="579" t="s">
        <v>368</v>
      </c>
      <c r="C84" s="580"/>
      <c r="D84" s="580"/>
      <c r="E84" s="580"/>
      <c r="F84" s="581"/>
      <c r="G84" s="341">
        <f>G83+G82</f>
        <v>0</v>
      </c>
    </row>
    <row r="85" spans="2:60" ht="19.2" customHeight="1" thickBot="1" x14ac:dyDescent="0.3">
      <c r="B85" s="579" t="s">
        <v>369</v>
      </c>
      <c r="C85" s="580"/>
      <c r="D85" s="580"/>
      <c r="E85" s="580"/>
      <c r="F85" s="581"/>
      <c r="G85" s="366">
        <f>(G84*$C$101)+G84</f>
        <v>0</v>
      </c>
    </row>
    <row r="86" spans="2:60" ht="19.2" customHeight="1" thickBot="1" x14ac:dyDescent="0.3">
      <c r="B86" s="579" t="s">
        <v>370</v>
      </c>
      <c r="C86" s="580"/>
      <c r="D86" s="580"/>
      <c r="E86" s="580"/>
      <c r="F86" s="581"/>
      <c r="G86" s="367">
        <f>(G85*$D$101)+G85</f>
        <v>0</v>
      </c>
    </row>
    <row r="87" spans="2:60" ht="19.2" customHeight="1" thickBot="1" x14ac:dyDescent="0.3">
      <c r="B87" s="579" t="s">
        <v>371</v>
      </c>
      <c r="C87" s="580"/>
      <c r="D87" s="580"/>
      <c r="E87" s="580"/>
      <c r="F87" s="581"/>
      <c r="G87" s="367">
        <f>(G86*$E$101)+G86</f>
        <v>0</v>
      </c>
    </row>
    <row r="88" spans="2:60" ht="19.2" customHeight="1" thickBot="1" x14ac:dyDescent="0.3">
      <c r="B88" s="579" t="s">
        <v>372</v>
      </c>
      <c r="C88" s="580"/>
      <c r="D88" s="580"/>
      <c r="E88" s="580"/>
      <c r="F88" s="581"/>
      <c r="G88" s="367">
        <f>(G87*$F$101)+G87</f>
        <v>0</v>
      </c>
    </row>
    <row r="89" spans="2:60" ht="19.2" customHeight="1" thickBot="1" x14ac:dyDescent="0.3">
      <c r="B89" s="579" t="s">
        <v>373</v>
      </c>
      <c r="C89" s="580"/>
      <c r="D89" s="580"/>
      <c r="E89" s="580"/>
      <c r="F89" s="581"/>
      <c r="G89" s="368">
        <f>G88+G87+G86+G85+G84</f>
        <v>0</v>
      </c>
    </row>
    <row r="90" spans="2:60" s="208" customFormat="1" x14ac:dyDescent="0.25"/>
    <row r="91" spans="2:60" ht="13.8" thickBot="1" x14ac:dyDescent="0.3">
      <c r="B91" s="208"/>
      <c r="C91" s="208"/>
      <c r="D91" s="208"/>
      <c r="E91" s="208"/>
      <c r="F91" s="208"/>
      <c r="G91" s="208"/>
    </row>
    <row r="92" spans="2:60" s="208" customFormat="1" ht="13.8" thickBot="1" x14ac:dyDescent="0.3">
      <c r="B92" s="585" t="s">
        <v>343</v>
      </c>
      <c r="C92" s="586"/>
      <c r="D92" s="332" t="s">
        <v>344</v>
      </c>
      <c r="E92" s="111"/>
    </row>
    <row r="93" spans="2:60" s="208" customFormat="1" ht="18.600000000000001" customHeight="1" thickBot="1" x14ac:dyDescent="0.3">
      <c r="B93" s="333">
        <v>1</v>
      </c>
      <c r="C93" s="334" t="s">
        <v>345</v>
      </c>
      <c r="D93" s="335"/>
    </row>
    <row r="94" spans="2:60" s="208" customFormat="1" x14ac:dyDescent="0.25">
      <c r="B94" s="336"/>
      <c r="C94" s="337"/>
      <c r="D94" s="111"/>
    </row>
    <row r="95" spans="2:60" ht="13.8" thickBot="1" x14ac:dyDescent="0.3"/>
    <row r="96" spans="2:60" ht="13.8" thickBot="1" x14ac:dyDescent="0.3">
      <c r="B96" s="109" t="s">
        <v>13</v>
      </c>
      <c r="C96" s="109" t="s">
        <v>104</v>
      </c>
      <c r="D96" s="109" t="s">
        <v>99</v>
      </c>
      <c r="E96" s="109" t="s">
        <v>105</v>
      </c>
      <c r="F96" s="332" t="s">
        <v>294</v>
      </c>
    </row>
    <row r="97" spans="2:7" ht="55.8" thickBot="1" x14ac:dyDescent="0.3">
      <c r="B97" s="416">
        <v>1</v>
      </c>
      <c r="C97" s="334" t="s">
        <v>106</v>
      </c>
      <c r="D97" s="417" t="s">
        <v>107</v>
      </c>
      <c r="E97" s="418"/>
      <c r="F97" s="419" t="s">
        <v>395</v>
      </c>
    </row>
    <row r="99" spans="2:7" ht="13.8" thickBot="1" x14ac:dyDescent="0.3">
      <c r="B99" s="576" t="s">
        <v>67</v>
      </c>
      <c r="C99" s="576"/>
      <c r="D99" s="576"/>
      <c r="E99" s="576"/>
      <c r="F99" s="576"/>
    </row>
    <row r="100" spans="2:7" ht="14.4" thickBot="1" x14ac:dyDescent="0.3">
      <c r="B100" s="112" t="s">
        <v>68</v>
      </c>
      <c r="C100" s="113" t="s">
        <v>69</v>
      </c>
      <c r="D100" s="113" t="s">
        <v>70</v>
      </c>
      <c r="E100" s="113" t="s">
        <v>71</v>
      </c>
      <c r="F100" s="113" t="s">
        <v>72</v>
      </c>
      <c r="G100" s="53" t="s">
        <v>73</v>
      </c>
    </row>
    <row r="101" spans="2:7" ht="19.2" customHeight="1" thickBot="1" x14ac:dyDescent="0.3">
      <c r="B101" s="114" t="s">
        <v>74</v>
      </c>
      <c r="C101" s="115"/>
      <c r="D101" s="115"/>
      <c r="E101" s="116"/>
      <c r="F101" s="115"/>
      <c r="G101" s="57"/>
    </row>
    <row r="102" spans="2:7" x14ac:dyDescent="0.25">
      <c r="B102" s="117"/>
      <c r="C102" s="118"/>
      <c r="D102" s="118"/>
      <c r="E102" s="118"/>
      <c r="F102" s="118"/>
    </row>
    <row r="103" spans="2:7" x14ac:dyDescent="0.25">
      <c r="B103" s="117"/>
      <c r="C103" s="118"/>
      <c r="D103" s="118"/>
      <c r="E103" s="118"/>
      <c r="F103" s="118"/>
    </row>
    <row r="104" spans="2:7" ht="13.8" thickBot="1" x14ac:dyDescent="0.3">
      <c r="B104" s="117"/>
      <c r="C104" s="118"/>
      <c r="D104" s="118"/>
      <c r="E104" s="118"/>
      <c r="F104" s="118"/>
    </row>
    <row r="105" spans="2:7" ht="21.6" customHeight="1" thickBot="1" x14ac:dyDescent="0.3">
      <c r="B105" s="577" t="s">
        <v>108</v>
      </c>
      <c r="C105" s="578"/>
      <c r="D105" s="58">
        <f>G89+G60+G40+E97+G74</f>
        <v>0</v>
      </c>
      <c r="E105" s="118"/>
      <c r="F105" s="118"/>
    </row>
    <row r="106" spans="2:7" x14ac:dyDescent="0.25">
      <c r="B106" s="119"/>
      <c r="C106" s="119"/>
      <c r="D106" s="120"/>
      <c r="E106" s="119"/>
      <c r="F106" s="119"/>
    </row>
    <row r="107" spans="2:7" x14ac:dyDescent="0.25">
      <c r="D107" s="121"/>
    </row>
    <row r="108" spans="2:7" x14ac:dyDescent="0.25">
      <c r="D108" s="121"/>
    </row>
    <row r="109" spans="2:7" ht="13.8" thickBot="1" x14ac:dyDescent="0.3">
      <c r="D109" s="121"/>
    </row>
    <row r="110" spans="2:7" x14ac:dyDescent="0.25">
      <c r="B110" s="570"/>
      <c r="C110" s="122"/>
      <c r="D110" s="573"/>
    </row>
    <row r="111" spans="2:7" x14ac:dyDescent="0.25">
      <c r="B111" s="571"/>
      <c r="C111" s="122"/>
      <c r="D111" s="574"/>
    </row>
    <row r="112" spans="2:7" ht="13.8" thickBot="1" x14ac:dyDescent="0.3">
      <c r="B112" s="572"/>
      <c r="C112" s="122"/>
      <c r="D112" s="575"/>
    </row>
    <row r="113" spans="2:4" x14ac:dyDescent="0.25">
      <c r="B113" s="123" t="s">
        <v>76</v>
      </c>
      <c r="C113" s="122"/>
      <c r="D113" s="122" t="s">
        <v>77</v>
      </c>
    </row>
    <row r="114" spans="2:4" x14ac:dyDescent="0.25">
      <c r="D114" s="121"/>
    </row>
  </sheetData>
  <mergeCells count="59">
    <mergeCell ref="B87:F87"/>
    <mergeCell ref="B88:F88"/>
    <mergeCell ref="B89:F89"/>
    <mergeCell ref="B55:F55"/>
    <mergeCell ref="B56:F56"/>
    <mergeCell ref="B60:F60"/>
    <mergeCell ref="B82:F82"/>
    <mergeCell ref="B83:F83"/>
    <mergeCell ref="B59:F59"/>
    <mergeCell ref="B70:F70"/>
    <mergeCell ref="B71:F71"/>
    <mergeCell ref="B72:F72"/>
    <mergeCell ref="B73:F73"/>
    <mergeCell ref="B74:F74"/>
    <mergeCell ref="B21:B23"/>
    <mergeCell ref="B36:F36"/>
    <mergeCell ref="B35:F35"/>
    <mergeCell ref="B34:F34"/>
    <mergeCell ref="B33:F33"/>
    <mergeCell ref="C31:C32"/>
    <mergeCell ref="B37:F37"/>
    <mergeCell ref="B38:F38"/>
    <mergeCell ref="B39:F39"/>
    <mergeCell ref="B40:F40"/>
    <mergeCell ref="B24:B28"/>
    <mergeCell ref="C29:C30"/>
    <mergeCell ref="B29:B32"/>
    <mergeCell ref="B43:G43"/>
    <mergeCell ref="B53:F53"/>
    <mergeCell ref="B54:F54"/>
    <mergeCell ref="C2:F2"/>
    <mergeCell ref="C5:F5"/>
    <mergeCell ref="C6:F6"/>
    <mergeCell ref="B8:F8"/>
    <mergeCell ref="B9:F9"/>
    <mergeCell ref="B10:F10"/>
    <mergeCell ref="B11:F11"/>
    <mergeCell ref="B16:F16"/>
    <mergeCell ref="B12:F12"/>
    <mergeCell ref="B13:F13"/>
    <mergeCell ref="B14:F14"/>
    <mergeCell ref="B15:F15"/>
    <mergeCell ref="B19:G19"/>
    <mergeCell ref="B110:B112"/>
    <mergeCell ref="D110:D112"/>
    <mergeCell ref="B99:F99"/>
    <mergeCell ref="B105:C105"/>
    <mergeCell ref="B57:F57"/>
    <mergeCell ref="B58:F58"/>
    <mergeCell ref="B77:G77"/>
    <mergeCell ref="B92:C92"/>
    <mergeCell ref="B84:F84"/>
    <mergeCell ref="B85:F85"/>
    <mergeCell ref="B86:F86"/>
    <mergeCell ref="B63:G63"/>
    <mergeCell ref="B65:B66"/>
    <mergeCell ref="B67:F67"/>
    <mergeCell ref="B68:F68"/>
    <mergeCell ref="B69:F69"/>
  </mergeCells>
  <pageMargins left="0.7" right="0.7" top="0.75" bottom="0.75" header="0.3" footer="0.3"/>
  <pageSetup paperSize="8" scale="44" fitToHeight="0" orientation="portrait" horizontalDpi="90" verticalDpi="9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47"/>
  <sheetViews>
    <sheetView topLeftCell="A76" workbookViewId="0">
      <selection activeCell="C91" sqref="C91"/>
    </sheetView>
  </sheetViews>
  <sheetFormatPr defaultColWidth="14.88671875" defaultRowHeight="14.4" x14ac:dyDescent="0.3"/>
  <cols>
    <col min="2" max="2" width="38.44140625" bestFit="1" customWidth="1"/>
    <col min="3" max="3" width="25" customWidth="1"/>
    <col min="4" max="4" width="27.77734375" customWidth="1"/>
    <col min="5" max="5" width="22" customWidth="1"/>
    <col min="6" max="6" width="18.88671875" customWidth="1"/>
  </cols>
  <sheetData>
    <row r="1" spans="1:7" ht="15" thickBot="1" x14ac:dyDescent="0.35"/>
    <row r="2" spans="1:7" ht="16.5" customHeight="1" thickBot="1" x14ac:dyDescent="0.35">
      <c r="B2" s="4" t="s">
        <v>0</v>
      </c>
      <c r="C2" s="639" t="s">
        <v>193</v>
      </c>
      <c r="D2" s="640"/>
      <c r="E2" s="640"/>
      <c r="F2" s="641"/>
    </row>
    <row r="3" spans="1:7" ht="16.2" thickBot="1" x14ac:dyDescent="0.35">
      <c r="B3" s="4" t="s">
        <v>1</v>
      </c>
      <c r="C3" s="639" t="s">
        <v>79</v>
      </c>
      <c r="D3" s="640"/>
      <c r="E3" s="640"/>
      <c r="F3" s="641"/>
    </row>
    <row r="4" spans="1:7" ht="16.2" thickBot="1" x14ac:dyDescent="0.35">
      <c r="B4" s="4" t="s">
        <v>3</v>
      </c>
      <c r="C4" s="642" t="s">
        <v>110</v>
      </c>
      <c r="D4" s="643"/>
      <c r="E4" s="643"/>
      <c r="F4" s="644"/>
    </row>
    <row r="5" spans="1:7" s="3" customFormat="1" ht="18.600000000000001" customHeight="1" thickBot="1" x14ac:dyDescent="0.3">
      <c r="B5" s="4" t="s">
        <v>187</v>
      </c>
      <c r="C5" s="639" t="s">
        <v>78</v>
      </c>
      <c r="D5" s="640"/>
      <c r="E5" s="640"/>
      <c r="F5" s="641"/>
    </row>
    <row r="6" spans="1:7" ht="22.8" customHeight="1" thickBot="1" x14ac:dyDescent="0.35">
      <c r="B6" s="4" t="s">
        <v>5</v>
      </c>
      <c r="C6" s="645"/>
      <c r="D6" s="646"/>
      <c r="E6" s="646"/>
      <c r="F6" s="647"/>
    </row>
    <row r="7" spans="1:7" x14ac:dyDescent="0.3">
      <c r="A7" s="6"/>
      <c r="B7" s="106" t="s">
        <v>6</v>
      </c>
      <c r="C7" s="107"/>
      <c r="D7" s="107"/>
      <c r="E7" s="107"/>
      <c r="F7" s="108"/>
      <c r="G7" s="3"/>
    </row>
    <row r="8" spans="1:7" ht="15.6" customHeight="1" x14ac:dyDescent="0.3">
      <c r="A8" s="6"/>
      <c r="B8" s="497" t="s">
        <v>95</v>
      </c>
      <c r="C8" s="498"/>
      <c r="D8" s="498"/>
      <c r="E8" s="498"/>
      <c r="F8" s="499"/>
      <c r="G8" s="3"/>
    </row>
    <row r="9" spans="1:7" ht="29.4" customHeight="1" x14ac:dyDescent="0.3">
      <c r="A9" s="6"/>
      <c r="B9" s="494" t="s">
        <v>7</v>
      </c>
      <c r="C9" s="495"/>
      <c r="D9" s="495"/>
      <c r="E9" s="495"/>
      <c r="F9" s="496"/>
      <c r="G9" s="3"/>
    </row>
    <row r="10" spans="1:7" ht="14.4" customHeight="1" x14ac:dyDescent="0.3">
      <c r="A10" s="6"/>
      <c r="B10" s="497" t="s">
        <v>8</v>
      </c>
      <c r="C10" s="498"/>
      <c r="D10" s="498"/>
      <c r="E10" s="498"/>
      <c r="F10" s="499"/>
      <c r="G10" s="3"/>
    </row>
    <row r="11" spans="1:7" ht="34.5" customHeight="1" x14ac:dyDescent="0.3">
      <c r="A11" s="6"/>
      <c r="B11" s="494" t="s">
        <v>96</v>
      </c>
      <c r="C11" s="495"/>
      <c r="D11" s="495"/>
      <c r="E11" s="495"/>
      <c r="F11" s="496"/>
      <c r="G11" s="3"/>
    </row>
    <row r="12" spans="1:7" s="8" customFormat="1" ht="16.5" customHeight="1" x14ac:dyDescent="0.3">
      <c r="A12" s="7"/>
      <c r="B12" s="497" t="s">
        <v>9</v>
      </c>
      <c r="C12" s="498"/>
      <c r="D12" s="498"/>
      <c r="E12" s="498"/>
      <c r="F12" s="499"/>
    </row>
    <row r="13" spans="1:7" ht="35.4" customHeight="1" x14ac:dyDescent="0.3">
      <c r="A13" s="6"/>
      <c r="B13" s="494" t="s">
        <v>10</v>
      </c>
      <c r="C13" s="495"/>
      <c r="D13" s="495"/>
      <c r="E13" s="495"/>
      <c r="F13" s="496"/>
      <c r="G13" s="3"/>
    </row>
    <row r="14" spans="1:7" ht="30.6" customHeight="1" x14ac:dyDescent="0.3">
      <c r="A14" s="6"/>
      <c r="B14" s="636" t="s">
        <v>111</v>
      </c>
      <c r="C14" s="637"/>
      <c r="D14" s="637"/>
      <c r="E14" s="637"/>
      <c r="F14" s="638"/>
      <c r="G14" s="3"/>
    </row>
    <row r="15" spans="1:7" ht="66" customHeight="1" thickBot="1" x14ac:dyDescent="0.35">
      <c r="A15" s="6"/>
      <c r="B15" s="503" t="s">
        <v>112</v>
      </c>
      <c r="C15" s="504"/>
      <c r="D15" s="504"/>
      <c r="E15" s="504"/>
      <c r="F15" s="505"/>
      <c r="G15" s="3"/>
    </row>
    <row r="16" spans="1:7" s="125" customFormat="1" ht="22.8" customHeight="1" x14ac:dyDescent="0.3">
      <c r="B16" s="63"/>
      <c r="C16" s="126"/>
      <c r="D16" s="126"/>
      <c r="E16" s="126"/>
      <c r="F16" s="126"/>
    </row>
    <row r="17" spans="2:9" ht="15" thickBot="1" x14ac:dyDescent="0.35"/>
    <row r="18" spans="2:9" ht="16.2" thickBot="1" x14ac:dyDescent="0.35">
      <c r="B18" s="633" t="s">
        <v>113</v>
      </c>
      <c r="C18" s="634"/>
      <c r="D18" s="634"/>
      <c r="E18" s="635"/>
    </row>
    <row r="19" spans="2:9" ht="14.4" customHeight="1" x14ac:dyDescent="0.3">
      <c r="B19" s="127" t="s">
        <v>114</v>
      </c>
      <c r="C19" s="627" t="s">
        <v>115</v>
      </c>
      <c r="D19" s="631" t="s">
        <v>116</v>
      </c>
      <c r="E19" s="629" t="s">
        <v>117</v>
      </c>
    </row>
    <row r="20" spans="2:9" ht="15" thickBot="1" x14ac:dyDescent="0.35">
      <c r="B20" s="128" t="s">
        <v>118</v>
      </c>
      <c r="C20" s="628"/>
      <c r="D20" s="632"/>
      <c r="E20" s="630"/>
    </row>
    <row r="21" spans="2:9" x14ac:dyDescent="0.3">
      <c r="B21" s="129" t="s">
        <v>119</v>
      </c>
      <c r="C21" s="130">
        <v>20792</v>
      </c>
      <c r="D21" s="131"/>
      <c r="E21" s="132">
        <f>(D21*C21)*12</f>
        <v>0</v>
      </c>
    </row>
    <row r="22" spans="2:9" x14ac:dyDescent="0.3">
      <c r="B22" s="133" t="s">
        <v>120</v>
      </c>
      <c r="C22" s="134">
        <v>3122</v>
      </c>
      <c r="D22" s="135"/>
      <c r="E22" s="132">
        <f t="shared" ref="E22:E24" si="0">(D22*C22)*12</f>
        <v>0</v>
      </c>
    </row>
    <row r="23" spans="2:9" x14ac:dyDescent="0.3">
      <c r="B23" s="133" t="s">
        <v>121</v>
      </c>
      <c r="C23" s="134">
        <v>1548</v>
      </c>
      <c r="D23" s="135"/>
      <c r="E23" s="132">
        <f t="shared" si="0"/>
        <v>0</v>
      </c>
    </row>
    <row r="24" spans="2:9" x14ac:dyDescent="0.3">
      <c r="B24" s="133" t="s">
        <v>122</v>
      </c>
      <c r="C24" s="134">
        <v>16006</v>
      </c>
      <c r="D24" s="135"/>
      <c r="E24" s="132">
        <f t="shared" si="0"/>
        <v>0</v>
      </c>
    </row>
    <row r="25" spans="2:9" ht="15" thickBot="1" x14ac:dyDescent="0.35">
      <c r="B25" s="136" t="s">
        <v>123</v>
      </c>
      <c r="C25" s="137">
        <v>5680</v>
      </c>
      <c r="D25" s="138"/>
      <c r="E25" s="132">
        <f>(D25*C25)*12</f>
        <v>0</v>
      </c>
    </row>
    <row r="26" spans="2:9" ht="18.600000000000001" customHeight="1" x14ac:dyDescent="0.3">
      <c r="B26" s="608" t="s">
        <v>32</v>
      </c>
      <c r="C26" s="609"/>
      <c r="D26" s="609"/>
      <c r="E26" s="139">
        <f>SUM(E21:E25)</f>
        <v>0</v>
      </c>
      <c r="F26" s="140"/>
      <c r="G26" s="125"/>
    </row>
    <row r="27" spans="2:9" ht="18.600000000000001" customHeight="1" thickBot="1" x14ac:dyDescent="0.35">
      <c r="B27" s="610" t="s">
        <v>33</v>
      </c>
      <c r="C27" s="611"/>
      <c r="D27" s="611"/>
      <c r="E27" s="141">
        <f>E26*15%</f>
        <v>0</v>
      </c>
      <c r="F27" s="140"/>
      <c r="G27" s="125"/>
    </row>
    <row r="28" spans="2:9" ht="18.600000000000001" customHeight="1" thickBot="1" x14ac:dyDescent="0.35">
      <c r="B28" s="579" t="s">
        <v>124</v>
      </c>
      <c r="C28" s="580"/>
      <c r="D28" s="612"/>
      <c r="E28" s="142">
        <f>E27+E26</f>
        <v>0</v>
      </c>
      <c r="F28" s="140"/>
      <c r="G28" s="125"/>
    </row>
    <row r="29" spans="2:9" x14ac:dyDescent="0.3">
      <c r="B29" s="143"/>
      <c r="C29" s="143"/>
      <c r="D29" s="147"/>
      <c r="E29" s="147"/>
      <c r="F29" s="147"/>
      <c r="G29" s="145"/>
      <c r="H29" s="145"/>
      <c r="I29" s="145"/>
    </row>
    <row r="30" spans="2:9" s="125" customFormat="1" ht="15" thickBot="1" x14ac:dyDescent="0.35">
      <c r="B30" s="143"/>
      <c r="C30" s="143"/>
      <c r="D30" s="140"/>
      <c r="E30" s="140"/>
      <c r="F30" s="140"/>
    </row>
    <row r="31" spans="2:9" ht="15.75" customHeight="1" thickBot="1" x14ac:dyDescent="0.35">
      <c r="B31" s="633" t="s">
        <v>113</v>
      </c>
      <c r="C31" s="634"/>
      <c r="D31" s="634"/>
      <c r="E31" s="635"/>
    </row>
    <row r="32" spans="2:9" ht="15.75" customHeight="1" x14ac:dyDescent="0.3">
      <c r="B32" s="149" t="s">
        <v>114</v>
      </c>
      <c r="C32" s="627" t="s">
        <v>115</v>
      </c>
      <c r="D32" s="629" t="s">
        <v>116</v>
      </c>
      <c r="E32" s="629" t="s">
        <v>117</v>
      </c>
    </row>
    <row r="33" spans="2:9" ht="15.75" customHeight="1" thickBot="1" x14ac:dyDescent="0.35">
      <c r="B33" s="152" t="s">
        <v>125</v>
      </c>
      <c r="C33" s="628"/>
      <c r="D33" s="630"/>
      <c r="E33" s="630"/>
    </row>
    <row r="34" spans="2:9" x14ac:dyDescent="0.3">
      <c r="B34" s="157" t="s">
        <v>126</v>
      </c>
      <c r="C34" s="156">
        <v>6564</v>
      </c>
      <c r="D34" s="131"/>
      <c r="E34" s="132">
        <f>(D34*C34)*12</f>
        <v>0</v>
      </c>
    </row>
    <row r="35" spans="2:9" s="151" customFormat="1" thickBot="1" x14ac:dyDescent="0.35">
      <c r="B35" s="158" t="s">
        <v>127</v>
      </c>
      <c r="C35" s="155">
        <v>4715</v>
      </c>
      <c r="D35" s="138"/>
      <c r="E35" s="132">
        <f>(D35*C35)*12</f>
        <v>0</v>
      </c>
    </row>
    <row r="36" spans="2:9" ht="18.600000000000001" customHeight="1" x14ac:dyDescent="0.3">
      <c r="B36" s="608" t="s">
        <v>32</v>
      </c>
      <c r="C36" s="609"/>
      <c r="D36" s="609"/>
      <c r="E36" s="139">
        <f>SUM(E34:E35)</f>
        <v>0</v>
      </c>
      <c r="F36" s="140"/>
      <c r="G36" s="125"/>
    </row>
    <row r="37" spans="2:9" ht="18.600000000000001" customHeight="1" thickBot="1" x14ac:dyDescent="0.35">
      <c r="B37" s="610" t="s">
        <v>33</v>
      </c>
      <c r="C37" s="611"/>
      <c r="D37" s="611"/>
      <c r="E37" s="141">
        <f>E36*15%</f>
        <v>0</v>
      </c>
      <c r="F37" s="140"/>
      <c r="G37" s="125"/>
    </row>
    <row r="38" spans="2:9" ht="18.600000000000001" customHeight="1" thickBot="1" x14ac:dyDescent="0.35">
      <c r="B38" s="579" t="s">
        <v>124</v>
      </c>
      <c r="C38" s="580"/>
      <c r="D38" s="612"/>
      <c r="E38" s="142">
        <f>E37+E36</f>
        <v>0</v>
      </c>
      <c r="F38" s="140"/>
      <c r="G38" s="125"/>
    </row>
    <row r="39" spans="2:9" s="151" customFormat="1" ht="12" customHeight="1" x14ac:dyDescent="0.3">
      <c r="B39" s="143"/>
      <c r="C39" s="143"/>
      <c r="D39" s="140"/>
      <c r="E39" s="140"/>
      <c r="F39" s="140"/>
      <c r="G39" s="125"/>
      <c r="H39" s="125"/>
      <c r="I39"/>
    </row>
    <row r="40" spans="2:9" s="125" customFormat="1" ht="15" thickBot="1" x14ac:dyDescent="0.35">
      <c r="B40" s="159"/>
      <c r="C40" s="159"/>
      <c r="D40" s="159"/>
      <c r="E40" s="159"/>
      <c r="F40" s="159"/>
    </row>
    <row r="41" spans="2:9" ht="16.2" thickBot="1" x14ac:dyDescent="0.35">
      <c r="B41" s="624" t="s">
        <v>128</v>
      </c>
      <c r="C41" s="625"/>
      <c r="D41" s="625"/>
      <c r="E41" s="626"/>
    </row>
    <row r="42" spans="2:9" ht="14.4" customHeight="1" x14ac:dyDescent="0.3">
      <c r="B42" s="149" t="s">
        <v>114</v>
      </c>
      <c r="C42" s="627" t="s">
        <v>115</v>
      </c>
      <c r="D42" s="629" t="s">
        <v>116</v>
      </c>
      <c r="E42" s="629" t="s">
        <v>117</v>
      </c>
    </row>
    <row r="43" spans="2:9" ht="15" thickBot="1" x14ac:dyDescent="0.35">
      <c r="B43" s="150" t="s">
        <v>118</v>
      </c>
      <c r="C43" s="628"/>
      <c r="D43" s="630"/>
      <c r="E43" s="630"/>
    </row>
    <row r="44" spans="2:9" x14ac:dyDescent="0.3">
      <c r="B44" s="153" t="s">
        <v>129</v>
      </c>
      <c r="C44" s="160">
        <v>304</v>
      </c>
      <c r="D44" s="131"/>
      <c r="E44" s="132">
        <f>(D44*C44)*12</f>
        <v>0</v>
      </c>
    </row>
    <row r="45" spans="2:9" x14ac:dyDescent="0.3">
      <c r="B45" s="161" t="s">
        <v>130</v>
      </c>
      <c r="C45" s="162">
        <v>377</v>
      </c>
      <c r="D45" s="135"/>
      <c r="E45" s="132">
        <f t="shared" ref="E45:E56" si="1">(D45*C45)*12</f>
        <v>0</v>
      </c>
    </row>
    <row r="46" spans="2:9" x14ac:dyDescent="0.3">
      <c r="B46" s="161" t="s">
        <v>131</v>
      </c>
      <c r="C46" s="162">
        <v>81</v>
      </c>
      <c r="D46" s="135"/>
      <c r="E46" s="132">
        <f t="shared" si="1"/>
        <v>0</v>
      </c>
    </row>
    <row r="47" spans="2:9" ht="26.4" x14ac:dyDescent="0.3">
      <c r="B47" s="161" t="s">
        <v>132</v>
      </c>
      <c r="C47" s="162">
        <v>5200</v>
      </c>
      <c r="D47" s="135"/>
      <c r="E47" s="132">
        <f t="shared" si="1"/>
        <v>0</v>
      </c>
    </row>
    <row r="48" spans="2:9" x14ac:dyDescent="0.3">
      <c r="B48" s="161" t="s">
        <v>133</v>
      </c>
      <c r="C48" s="162">
        <v>60</v>
      </c>
      <c r="D48" s="135"/>
      <c r="E48" s="132">
        <f t="shared" si="1"/>
        <v>0</v>
      </c>
    </row>
    <row r="49" spans="2:9" x14ac:dyDescent="0.3">
      <c r="B49" s="161" t="s">
        <v>134</v>
      </c>
      <c r="C49" s="162">
        <v>80</v>
      </c>
      <c r="D49" s="135"/>
      <c r="E49" s="132">
        <f t="shared" si="1"/>
        <v>0</v>
      </c>
    </row>
    <row r="50" spans="2:9" x14ac:dyDescent="0.3">
      <c r="B50" s="161" t="s">
        <v>135</v>
      </c>
      <c r="C50" s="162">
        <v>1795</v>
      </c>
      <c r="D50" s="135"/>
      <c r="E50" s="132">
        <f t="shared" si="1"/>
        <v>0</v>
      </c>
    </row>
    <row r="51" spans="2:9" x14ac:dyDescent="0.3">
      <c r="B51" s="161" t="s">
        <v>136</v>
      </c>
      <c r="C51" s="162">
        <v>2397</v>
      </c>
      <c r="D51" s="135"/>
      <c r="E51" s="132">
        <f t="shared" si="1"/>
        <v>0</v>
      </c>
    </row>
    <row r="52" spans="2:9" x14ac:dyDescent="0.3">
      <c r="B52" s="161" t="s">
        <v>137</v>
      </c>
      <c r="C52" s="162">
        <v>349</v>
      </c>
      <c r="D52" s="135"/>
      <c r="E52" s="132">
        <f t="shared" si="1"/>
        <v>0</v>
      </c>
    </row>
    <row r="53" spans="2:9" x14ac:dyDescent="0.3">
      <c r="B53" s="161" t="s">
        <v>138</v>
      </c>
      <c r="C53" s="162">
        <v>904</v>
      </c>
      <c r="D53" s="135"/>
      <c r="E53" s="132">
        <f t="shared" si="1"/>
        <v>0</v>
      </c>
    </row>
    <row r="54" spans="2:9" x14ac:dyDescent="0.3">
      <c r="B54" s="161" t="s">
        <v>139</v>
      </c>
      <c r="C54" s="162">
        <v>34</v>
      </c>
      <c r="D54" s="135"/>
      <c r="E54" s="132">
        <f t="shared" si="1"/>
        <v>0</v>
      </c>
    </row>
    <row r="55" spans="2:9" x14ac:dyDescent="0.3">
      <c r="B55" s="161" t="s">
        <v>140</v>
      </c>
      <c r="C55" s="162">
        <v>430</v>
      </c>
      <c r="D55" s="135"/>
      <c r="E55" s="132">
        <f t="shared" si="1"/>
        <v>0</v>
      </c>
    </row>
    <row r="56" spans="2:9" ht="26.4" x14ac:dyDescent="0.3">
      <c r="B56" s="163" t="s">
        <v>141</v>
      </c>
      <c r="C56" s="162">
        <v>500</v>
      </c>
      <c r="D56" s="135"/>
      <c r="E56" s="132">
        <f t="shared" si="1"/>
        <v>0</v>
      </c>
    </row>
    <row r="57" spans="2:9" ht="15" thickBot="1" x14ac:dyDescent="0.35">
      <c r="B57" s="164" t="s">
        <v>142</v>
      </c>
      <c r="C57" s="165">
        <v>180</v>
      </c>
      <c r="D57" s="138"/>
      <c r="E57" s="132">
        <f>(D57*C57)*12</f>
        <v>0</v>
      </c>
    </row>
    <row r="58" spans="2:9" ht="18.600000000000001" customHeight="1" x14ac:dyDescent="0.3">
      <c r="B58" s="608" t="s">
        <v>32</v>
      </c>
      <c r="C58" s="609"/>
      <c r="D58" s="609"/>
      <c r="E58" s="139">
        <f>SUM(E44:E57)</f>
        <v>0</v>
      </c>
      <c r="F58" s="140"/>
      <c r="G58" s="125"/>
    </row>
    <row r="59" spans="2:9" ht="18.600000000000001" customHeight="1" thickBot="1" x14ac:dyDescent="0.35">
      <c r="B59" s="610" t="s">
        <v>33</v>
      </c>
      <c r="C59" s="611"/>
      <c r="D59" s="611"/>
      <c r="E59" s="141">
        <f>E58*15%</f>
        <v>0</v>
      </c>
      <c r="F59" s="140"/>
      <c r="G59" s="125"/>
    </row>
    <row r="60" spans="2:9" ht="18.600000000000001" customHeight="1" thickBot="1" x14ac:dyDescent="0.35">
      <c r="B60" s="579" t="s">
        <v>124</v>
      </c>
      <c r="C60" s="580"/>
      <c r="D60" s="612"/>
      <c r="E60" s="142">
        <f>E59+E58</f>
        <v>0</v>
      </c>
      <c r="F60" s="140"/>
      <c r="G60" s="125"/>
    </row>
    <row r="61" spans="2:9" x14ac:dyDescent="0.3">
      <c r="B61" s="143"/>
      <c r="C61" s="143"/>
      <c r="D61" s="140"/>
      <c r="E61" s="140"/>
      <c r="F61" s="140"/>
    </row>
    <row r="62" spans="2:9" x14ac:dyDescent="0.3">
      <c r="B62" s="166"/>
      <c r="C62" s="166"/>
      <c r="D62" s="166"/>
      <c r="E62" s="166"/>
      <c r="G62" s="145"/>
      <c r="H62" s="145"/>
      <c r="I62" s="145"/>
    </row>
    <row r="63" spans="2:9" s="171" customFormat="1" ht="15.75" customHeight="1" thickBot="1" x14ac:dyDescent="0.35">
      <c r="B63" s="169"/>
      <c r="C63" s="169"/>
      <c r="D63" s="169"/>
      <c r="E63" s="169"/>
      <c r="F63" s="169"/>
      <c r="G63" s="170"/>
      <c r="H63" s="170"/>
      <c r="I63" s="170"/>
    </row>
    <row r="64" spans="2:9" ht="20.25" customHeight="1" thickBot="1" x14ac:dyDescent="0.35">
      <c r="B64" s="624" t="s">
        <v>128</v>
      </c>
      <c r="C64" s="625"/>
      <c r="D64" s="625"/>
      <c r="E64" s="626"/>
      <c r="F64" s="145"/>
    </row>
    <row r="65" spans="2:6" ht="15.75" customHeight="1" x14ac:dyDescent="0.3">
      <c r="B65" s="149" t="s">
        <v>114</v>
      </c>
      <c r="C65" s="629" t="s">
        <v>115</v>
      </c>
      <c r="D65" s="631" t="s">
        <v>116</v>
      </c>
      <c r="E65" s="629" t="s">
        <v>117</v>
      </c>
      <c r="F65" s="145"/>
    </row>
    <row r="66" spans="2:6" s="145" customFormat="1" ht="15" thickBot="1" x14ac:dyDescent="0.35">
      <c r="B66" s="152" t="s">
        <v>143</v>
      </c>
      <c r="C66" s="630"/>
      <c r="D66" s="632"/>
      <c r="E66" s="630"/>
      <c r="F66"/>
    </row>
    <row r="67" spans="2:6" s="145" customFormat="1" ht="13.8" x14ac:dyDescent="0.3">
      <c r="B67" s="129" t="s">
        <v>144</v>
      </c>
      <c r="C67" s="156">
        <v>23105</v>
      </c>
      <c r="D67" s="131"/>
      <c r="E67" s="132">
        <f>(D67*C67)*12</f>
        <v>0</v>
      </c>
    </row>
    <row r="68" spans="2:6" s="145" customFormat="1" ht="13.8" x14ac:dyDescent="0.3">
      <c r="B68" s="133" t="s">
        <v>145</v>
      </c>
      <c r="C68" s="154">
        <v>997</v>
      </c>
      <c r="D68" s="135"/>
      <c r="E68" s="132">
        <f t="shared" ref="E68:E80" si="2">(D68*C68)*12</f>
        <v>0</v>
      </c>
    </row>
    <row r="69" spans="2:6" s="145" customFormat="1" ht="13.8" x14ac:dyDescent="0.3">
      <c r="B69" s="133" t="s">
        <v>146</v>
      </c>
      <c r="C69" s="154">
        <v>4348</v>
      </c>
      <c r="D69" s="135"/>
      <c r="E69" s="132">
        <f t="shared" si="2"/>
        <v>0</v>
      </c>
    </row>
    <row r="70" spans="2:6" s="145" customFormat="1" ht="13.8" x14ac:dyDescent="0.3">
      <c r="B70" s="133" t="s">
        <v>147</v>
      </c>
      <c r="C70" s="154">
        <v>2420</v>
      </c>
      <c r="D70" s="135"/>
      <c r="E70" s="132">
        <f t="shared" si="2"/>
        <v>0</v>
      </c>
    </row>
    <row r="71" spans="2:6" s="145" customFormat="1" ht="13.8" x14ac:dyDescent="0.3">
      <c r="B71" s="133" t="s">
        <v>148</v>
      </c>
      <c r="C71" s="154">
        <v>1040</v>
      </c>
      <c r="D71" s="135"/>
      <c r="E71" s="132">
        <f t="shared" si="2"/>
        <v>0</v>
      </c>
    </row>
    <row r="72" spans="2:6" s="145" customFormat="1" ht="13.8" x14ac:dyDescent="0.3">
      <c r="B72" s="133" t="s">
        <v>149</v>
      </c>
      <c r="C72" s="154">
        <v>2199</v>
      </c>
      <c r="D72" s="135"/>
      <c r="E72" s="132">
        <f t="shared" si="2"/>
        <v>0</v>
      </c>
    </row>
    <row r="73" spans="2:6" x14ac:dyDescent="0.3">
      <c r="B73" s="133" t="s">
        <v>150</v>
      </c>
      <c r="C73" s="154">
        <v>973</v>
      </c>
      <c r="D73" s="135"/>
      <c r="E73" s="132">
        <f t="shared" si="2"/>
        <v>0</v>
      </c>
    </row>
    <row r="74" spans="2:6" x14ac:dyDescent="0.3">
      <c r="B74" s="133" t="s">
        <v>151</v>
      </c>
      <c r="C74" s="154">
        <v>658</v>
      </c>
      <c r="D74" s="135"/>
      <c r="E74" s="132">
        <f t="shared" si="2"/>
        <v>0</v>
      </c>
    </row>
    <row r="75" spans="2:6" x14ac:dyDescent="0.3">
      <c r="B75" s="133" t="s">
        <v>152</v>
      </c>
      <c r="C75" s="154">
        <v>192</v>
      </c>
      <c r="D75" s="135"/>
      <c r="E75" s="132">
        <f t="shared" si="2"/>
        <v>0</v>
      </c>
    </row>
    <row r="76" spans="2:6" x14ac:dyDescent="0.3">
      <c r="B76" s="133" t="s">
        <v>153</v>
      </c>
      <c r="C76" s="154">
        <v>1100</v>
      </c>
      <c r="D76" s="135"/>
      <c r="E76" s="132">
        <f t="shared" si="2"/>
        <v>0</v>
      </c>
    </row>
    <row r="77" spans="2:6" x14ac:dyDescent="0.3">
      <c r="B77" s="133" t="s">
        <v>154</v>
      </c>
      <c r="C77" s="154">
        <v>10446</v>
      </c>
      <c r="D77" s="135"/>
      <c r="E77" s="132">
        <f t="shared" si="2"/>
        <v>0</v>
      </c>
    </row>
    <row r="78" spans="2:6" x14ac:dyDescent="0.3">
      <c r="B78" s="133" t="s">
        <v>155</v>
      </c>
      <c r="C78" s="154">
        <v>6300</v>
      </c>
      <c r="D78" s="135"/>
      <c r="E78" s="132">
        <f t="shared" si="2"/>
        <v>0</v>
      </c>
    </row>
    <row r="79" spans="2:6" x14ac:dyDescent="0.3">
      <c r="B79" s="133" t="s">
        <v>156</v>
      </c>
      <c r="C79" s="154">
        <v>18244</v>
      </c>
      <c r="D79" s="135"/>
      <c r="E79" s="132">
        <f t="shared" si="2"/>
        <v>0</v>
      </c>
    </row>
    <row r="80" spans="2:6" x14ac:dyDescent="0.3">
      <c r="B80" s="133" t="s">
        <v>157</v>
      </c>
      <c r="C80" s="154">
        <v>30</v>
      </c>
      <c r="D80" s="135"/>
      <c r="E80" s="132">
        <f t="shared" si="2"/>
        <v>0</v>
      </c>
    </row>
    <row r="81" spans="2:9" ht="15" thickBot="1" x14ac:dyDescent="0.35">
      <c r="B81" s="136" t="s">
        <v>158</v>
      </c>
      <c r="C81" s="155">
        <v>6000</v>
      </c>
      <c r="D81" s="138"/>
      <c r="E81" s="132">
        <f>(D81*C81)*12</f>
        <v>0</v>
      </c>
    </row>
    <row r="82" spans="2:9" ht="18.600000000000001" customHeight="1" x14ac:dyDescent="0.3">
      <c r="B82" s="608" t="s">
        <v>32</v>
      </c>
      <c r="C82" s="609"/>
      <c r="D82" s="609"/>
      <c r="E82" s="139">
        <f>SUM(E67:E81)</f>
        <v>0</v>
      </c>
      <c r="F82" s="140"/>
      <c r="G82" s="125"/>
    </row>
    <row r="83" spans="2:9" ht="18.600000000000001" customHeight="1" thickBot="1" x14ac:dyDescent="0.35">
      <c r="B83" s="610" t="s">
        <v>33</v>
      </c>
      <c r="C83" s="611"/>
      <c r="D83" s="611"/>
      <c r="E83" s="141">
        <f>E82*15%</f>
        <v>0</v>
      </c>
      <c r="F83" s="140"/>
      <c r="G83" s="125"/>
    </row>
    <row r="84" spans="2:9" ht="18.600000000000001" customHeight="1" thickBot="1" x14ac:dyDescent="0.35">
      <c r="B84" s="579" t="s">
        <v>124</v>
      </c>
      <c r="C84" s="580"/>
      <c r="D84" s="612"/>
      <c r="E84" s="142">
        <f>E83+E82</f>
        <v>0</v>
      </c>
      <c r="F84" s="140"/>
      <c r="G84" s="125"/>
    </row>
    <row r="85" spans="2:9" s="125" customFormat="1" x14ac:dyDescent="0.3">
      <c r="B85" s="143"/>
      <c r="C85" s="143"/>
      <c r="D85" s="140"/>
      <c r="E85" s="140"/>
      <c r="F85" s="140"/>
    </row>
    <row r="86" spans="2:9" s="172" customFormat="1" ht="15" thickBot="1" x14ac:dyDescent="0.35">
      <c r="G86"/>
      <c r="H86"/>
      <c r="I86"/>
    </row>
    <row r="87" spans="2:9" s="151" customFormat="1" ht="16.2" thickBot="1" x14ac:dyDescent="0.35">
      <c r="B87" s="173" t="s">
        <v>128</v>
      </c>
      <c r="C87" s="174"/>
      <c r="D87" s="174"/>
      <c r="E87" s="175"/>
      <c r="F87"/>
    </row>
    <row r="88" spans="2:9" ht="15" customHeight="1" x14ac:dyDescent="0.3">
      <c r="B88" s="149" t="s">
        <v>114</v>
      </c>
      <c r="C88" s="627" t="s">
        <v>115</v>
      </c>
      <c r="D88" s="629" t="s">
        <v>116</v>
      </c>
      <c r="E88" s="629" t="s">
        <v>117</v>
      </c>
    </row>
    <row r="89" spans="2:9" ht="15" thickBot="1" x14ac:dyDescent="0.35">
      <c r="B89" s="152" t="s">
        <v>125</v>
      </c>
      <c r="C89" s="628"/>
      <c r="D89" s="630"/>
      <c r="E89" s="630"/>
      <c r="F89" s="151"/>
    </row>
    <row r="90" spans="2:9" x14ac:dyDescent="0.3">
      <c r="B90" s="157" t="s">
        <v>159</v>
      </c>
      <c r="C90" s="154">
        <v>735</v>
      </c>
      <c r="D90" s="135"/>
      <c r="E90" s="132">
        <f>(D90*C90)*12</f>
        <v>0</v>
      </c>
    </row>
    <row r="91" spans="2:9" s="151" customFormat="1" ht="13.8" x14ac:dyDescent="0.3">
      <c r="B91" s="176" t="s">
        <v>160</v>
      </c>
      <c r="C91" s="154">
        <v>65</v>
      </c>
      <c r="D91" s="135"/>
      <c r="E91" s="132">
        <f t="shared" ref="E91:E95" si="3">(D91*C91)*12</f>
        <v>0</v>
      </c>
    </row>
    <row r="92" spans="2:9" s="151" customFormat="1" ht="27" x14ac:dyDescent="0.3">
      <c r="B92" s="177" t="s">
        <v>161</v>
      </c>
      <c r="C92" s="154">
        <v>1500</v>
      </c>
      <c r="D92" s="135"/>
      <c r="E92" s="132">
        <f t="shared" si="3"/>
        <v>0</v>
      </c>
    </row>
    <row r="93" spans="2:9" x14ac:dyDescent="0.3">
      <c r="B93" s="178" t="s">
        <v>162</v>
      </c>
      <c r="C93" s="154">
        <v>1811</v>
      </c>
      <c r="D93" s="135"/>
      <c r="E93" s="132">
        <f t="shared" si="3"/>
        <v>0</v>
      </c>
    </row>
    <row r="94" spans="2:9" x14ac:dyDescent="0.3">
      <c r="B94" s="178" t="s">
        <v>163</v>
      </c>
      <c r="C94" s="154">
        <v>12180</v>
      </c>
      <c r="D94" s="135"/>
      <c r="E94" s="132">
        <f t="shared" si="3"/>
        <v>0</v>
      </c>
    </row>
    <row r="95" spans="2:9" x14ac:dyDescent="0.3">
      <c r="B95" s="179" t="s">
        <v>164</v>
      </c>
      <c r="C95" s="154">
        <v>1100</v>
      </c>
      <c r="D95" s="135"/>
      <c r="E95" s="132">
        <f t="shared" si="3"/>
        <v>0</v>
      </c>
    </row>
    <row r="96" spans="2:9" s="151" customFormat="1" ht="15" thickBot="1" x14ac:dyDescent="0.35">
      <c r="B96" s="136" t="s">
        <v>165</v>
      </c>
      <c r="C96" s="155">
        <v>2913</v>
      </c>
      <c r="D96" s="138"/>
      <c r="E96" s="132">
        <f>(D96*C96)*12</f>
        <v>0</v>
      </c>
      <c r="F96"/>
    </row>
    <row r="97" spans="2:7" ht="18.600000000000001" customHeight="1" x14ac:dyDescent="0.3">
      <c r="B97" s="608" t="s">
        <v>32</v>
      </c>
      <c r="C97" s="609"/>
      <c r="D97" s="609"/>
      <c r="E97" s="139">
        <f>SUM(E90:E96)</f>
        <v>0</v>
      </c>
      <c r="F97" s="140"/>
      <c r="G97" s="125"/>
    </row>
    <row r="98" spans="2:7" ht="18.600000000000001" customHeight="1" thickBot="1" x14ac:dyDescent="0.35">
      <c r="B98" s="610" t="s">
        <v>33</v>
      </c>
      <c r="C98" s="611"/>
      <c r="D98" s="611"/>
      <c r="E98" s="141">
        <f>E97*15%</f>
        <v>0</v>
      </c>
      <c r="F98" s="140"/>
      <c r="G98" s="125"/>
    </row>
    <row r="99" spans="2:7" ht="18.600000000000001" customHeight="1" thickBot="1" x14ac:dyDescent="0.35">
      <c r="B99" s="579" t="s">
        <v>124</v>
      </c>
      <c r="C99" s="580"/>
      <c r="D99" s="612"/>
      <c r="E99" s="142">
        <f>E98+E97</f>
        <v>0</v>
      </c>
      <c r="F99" s="140"/>
      <c r="G99" s="125"/>
    </row>
    <row r="100" spans="2:7" s="125" customFormat="1" x14ac:dyDescent="0.3">
      <c r="B100" s="143"/>
      <c r="C100" s="143"/>
      <c r="D100" s="147"/>
      <c r="E100" s="147"/>
      <c r="F100" s="147"/>
    </row>
    <row r="101" spans="2:7" s="125" customFormat="1" ht="15" thickBot="1" x14ac:dyDescent="0.35">
      <c r="B101" s="143"/>
      <c r="C101" s="143"/>
      <c r="D101" s="143"/>
      <c r="E101" s="143"/>
      <c r="F101" s="143"/>
    </row>
    <row r="102" spans="2:7" ht="16.2" thickBot="1" x14ac:dyDescent="0.35">
      <c r="B102" s="624" t="s">
        <v>128</v>
      </c>
      <c r="C102" s="625"/>
      <c r="D102" s="625"/>
      <c r="E102" s="626"/>
    </row>
    <row r="103" spans="2:7" ht="15" customHeight="1" x14ac:dyDescent="0.3">
      <c r="B103" s="127" t="s">
        <v>114</v>
      </c>
      <c r="C103" s="627" t="s">
        <v>115</v>
      </c>
      <c r="D103" s="629" t="s">
        <v>116</v>
      </c>
      <c r="E103" s="629" t="s">
        <v>117</v>
      </c>
    </row>
    <row r="104" spans="2:7" ht="15" thickBot="1" x14ac:dyDescent="0.35">
      <c r="B104" s="128" t="s">
        <v>166</v>
      </c>
      <c r="C104" s="628"/>
      <c r="D104" s="630"/>
      <c r="E104" s="630"/>
    </row>
    <row r="105" spans="2:7" x14ac:dyDescent="0.3">
      <c r="B105" s="144" t="s">
        <v>167</v>
      </c>
      <c r="C105" s="167">
        <v>1431</v>
      </c>
      <c r="D105" s="131"/>
      <c r="E105" s="132">
        <f>(D105*C105)*12</f>
        <v>0</v>
      </c>
    </row>
    <row r="106" spans="2:7" x14ac:dyDescent="0.3">
      <c r="B106" s="146" t="s">
        <v>168</v>
      </c>
      <c r="C106" s="148">
        <v>407</v>
      </c>
      <c r="D106" s="135"/>
      <c r="E106" s="132">
        <f t="shared" ref="E106:E114" si="4">(D106*C106)*12</f>
        <v>0</v>
      </c>
    </row>
    <row r="107" spans="2:7" x14ac:dyDescent="0.3">
      <c r="B107" s="180" t="s">
        <v>169</v>
      </c>
      <c r="C107" s="181">
        <v>458</v>
      </c>
      <c r="D107" s="135"/>
      <c r="E107" s="132">
        <f t="shared" si="4"/>
        <v>0</v>
      </c>
    </row>
    <row r="108" spans="2:7" ht="27" x14ac:dyDescent="0.3">
      <c r="B108" s="180" t="s">
        <v>170</v>
      </c>
      <c r="C108" s="182">
        <v>1879</v>
      </c>
      <c r="D108" s="135"/>
      <c r="E108" s="132">
        <f t="shared" si="4"/>
        <v>0</v>
      </c>
    </row>
    <row r="109" spans="2:7" x14ac:dyDescent="0.3">
      <c r="B109" s="180" t="s">
        <v>171</v>
      </c>
      <c r="C109" s="182">
        <v>378</v>
      </c>
      <c r="D109" s="135"/>
      <c r="E109" s="132">
        <f t="shared" si="4"/>
        <v>0</v>
      </c>
    </row>
    <row r="110" spans="2:7" ht="27" x14ac:dyDescent="0.3">
      <c r="B110" s="180" t="s">
        <v>172</v>
      </c>
      <c r="C110" s="182">
        <v>1058</v>
      </c>
      <c r="D110" s="135"/>
      <c r="E110" s="132">
        <f t="shared" si="4"/>
        <v>0</v>
      </c>
    </row>
    <row r="111" spans="2:7" ht="27" x14ac:dyDescent="0.3">
      <c r="B111" s="180" t="s">
        <v>173</v>
      </c>
      <c r="C111" s="182">
        <v>591</v>
      </c>
      <c r="D111" s="135"/>
      <c r="E111" s="132">
        <f t="shared" si="4"/>
        <v>0</v>
      </c>
    </row>
    <row r="112" spans="2:7" ht="27" x14ac:dyDescent="0.3">
      <c r="B112" s="180" t="s">
        <v>174</v>
      </c>
      <c r="C112" s="182">
        <v>428</v>
      </c>
      <c r="D112" s="135"/>
      <c r="E112" s="132">
        <f t="shared" si="4"/>
        <v>0</v>
      </c>
    </row>
    <row r="113" spans="2:7" x14ac:dyDescent="0.3">
      <c r="B113" s="183" t="s">
        <v>175</v>
      </c>
      <c r="C113" s="184">
        <v>30</v>
      </c>
      <c r="D113" s="135"/>
      <c r="E113" s="132">
        <f t="shared" si="4"/>
        <v>0</v>
      </c>
    </row>
    <row r="114" spans="2:7" ht="15" thickBot="1" x14ac:dyDescent="0.35">
      <c r="B114" s="185" t="s">
        <v>176</v>
      </c>
      <c r="C114" s="186">
        <v>59</v>
      </c>
      <c r="D114" s="138"/>
      <c r="E114" s="132">
        <f t="shared" si="4"/>
        <v>0</v>
      </c>
    </row>
    <row r="115" spans="2:7" ht="18.600000000000001" customHeight="1" x14ac:dyDescent="0.3">
      <c r="B115" s="608" t="s">
        <v>32</v>
      </c>
      <c r="C115" s="609"/>
      <c r="D115" s="609"/>
      <c r="E115" s="139">
        <f>SUM(E105:E114)</f>
        <v>0</v>
      </c>
      <c r="F115" s="140"/>
      <c r="G115" s="125"/>
    </row>
    <row r="116" spans="2:7" ht="18.600000000000001" customHeight="1" thickBot="1" x14ac:dyDescent="0.35">
      <c r="B116" s="610" t="s">
        <v>33</v>
      </c>
      <c r="C116" s="611"/>
      <c r="D116" s="611"/>
      <c r="E116" s="141">
        <f>E115*15%</f>
        <v>0</v>
      </c>
      <c r="F116" s="140"/>
      <c r="G116" s="125"/>
    </row>
    <row r="117" spans="2:7" ht="18.600000000000001" customHeight="1" thickBot="1" x14ac:dyDescent="0.35">
      <c r="B117" s="579" t="s">
        <v>124</v>
      </c>
      <c r="C117" s="580"/>
      <c r="D117" s="612"/>
      <c r="E117" s="142">
        <f>E116+E115</f>
        <v>0</v>
      </c>
      <c r="F117" s="140"/>
      <c r="G117" s="125"/>
    </row>
    <row r="118" spans="2:7" s="125" customFormat="1" x14ac:dyDescent="0.3">
      <c r="B118" s="143"/>
      <c r="C118" s="143"/>
      <c r="D118" s="168"/>
      <c r="E118" s="168"/>
      <c r="F118" s="168"/>
    </row>
    <row r="119" spans="2:7" s="125" customFormat="1" x14ac:dyDescent="0.3"/>
    <row r="120" spans="2:7" ht="15" thickBot="1" x14ac:dyDescent="0.35"/>
    <row r="121" spans="2:7" ht="18.600000000000001" thickBot="1" x14ac:dyDescent="0.4">
      <c r="B121" s="603" t="s">
        <v>177</v>
      </c>
      <c r="C121" s="604"/>
      <c r="D121" s="605"/>
    </row>
    <row r="122" spans="2:7" x14ac:dyDescent="0.3">
      <c r="B122" s="187" t="s">
        <v>178</v>
      </c>
      <c r="C122" s="188" t="s">
        <v>179</v>
      </c>
      <c r="D122" s="189" t="s">
        <v>180</v>
      </c>
      <c r="E122" s="190"/>
      <c r="F122" s="190"/>
    </row>
    <row r="123" spans="2:7" x14ac:dyDescent="0.3">
      <c r="B123" s="191" t="s">
        <v>181</v>
      </c>
      <c r="C123" s="148">
        <v>1</v>
      </c>
      <c r="D123" s="192"/>
    </row>
    <row r="124" spans="2:7" x14ac:dyDescent="0.3">
      <c r="B124" s="191" t="s">
        <v>182</v>
      </c>
      <c r="C124" s="148">
        <v>1</v>
      </c>
      <c r="D124" s="192"/>
    </row>
    <row r="125" spans="2:7" ht="15" thickBot="1" x14ac:dyDescent="0.35">
      <c r="B125" s="193" t="s">
        <v>183</v>
      </c>
      <c r="C125" s="194">
        <v>1</v>
      </c>
      <c r="D125" s="195"/>
    </row>
    <row r="126" spans="2:7" ht="15" thickBot="1" x14ac:dyDescent="0.35"/>
    <row r="127" spans="2:7" ht="18.600000000000001" thickBot="1" x14ac:dyDescent="0.4">
      <c r="B127" s="613" t="s">
        <v>346</v>
      </c>
      <c r="C127" s="614"/>
      <c r="D127" s="615"/>
    </row>
    <row r="128" spans="2:7" ht="15" thickBot="1" x14ac:dyDescent="0.35">
      <c r="B128" s="340" t="s">
        <v>178</v>
      </c>
      <c r="C128" s="616" t="s">
        <v>347</v>
      </c>
      <c r="D128" s="617"/>
    </row>
    <row r="129" spans="2:7" x14ac:dyDescent="0.3">
      <c r="B129" s="338" t="s">
        <v>348</v>
      </c>
      <c r="C129" s="618"/>
      <c r="D129" s="619"/>
    </row>
    <row r="130" spans="2:7" x14ac:dyDescent="0.3">
      <c r="B130" s="191" t="s">
        <v>349</v>
      </c>
      <c r="C130" s="620"/>
      <c r="D130" s="621"/>
    </row>
    <row r="131" spans="2:7" x14ac:dyDescent="0.3">
      <c r="B131" s="191" t="s">
        <v>350</v>
      </c>
      <c r="C131" s="620"/>
      <c r="D131" s="621"/>
    </row>
    <row r="132" spans="2:7" ht="15" thickBot="1" x14ac:dyDescent="0.35">
      <c r="B132" s="193" t="s">
        <v>351</v>
      </c>
      <c r="C132" s="622"/>
      <c r="D132" s="623"/>
    </row>
    <row r="133" spans="2:7" x14ac:dyDescent="0.3">
      <c r="B133" s="196"/>
      <c r="C133" s="339"/>
      <c r="D133" s="339"/>
    </row>
    <row r="134" spans="2:7" ht="15" thickBot="1" x14ac:dyDescent="0.35">
      <c r="B134" s="196"/>
      <c r="C134" s="197"/>
      <c r="D134" s="198"/>
      <c r="E134" s="159"/>
      <c r="F134" s="190"/>
    </row>
    <row r="135" spans="2:7" ht="15.6" x14ac:dyDescent="0.3">
      <c r="B135" s="199" t="s">
        <v>184</v>
      </c>
      <c r="C135" s="200" t="s">
        <v>69</v>
      </c>
      <c r="D135" s="200" t="s">
        <v>70</v>
      </c>
      <c r="E135" s="200" t="s">
        <v>71</v>
      </c>
      <c r="F135" s="200" t="s">
        <v>72</v>
      </c>
      <c r="G135" s="200" t="s">
        <v>73</v>
      </c>
    </row>
    <row r="136" spans="2:7" ht="15" thickBot="1" x14ac:dyDescent="0.35">
      <c r="B136" s="201" t="s">
        <v>185</v>
      </c>
      <c r="C136" s="202"/>
      <c r="D136" s="202"/>
      <c r="E136" s="202"/>
      <c r="F136" s="202"/>
      <c r="G136" s="57"/>
    </row>
    <row r="137" spans="2:7" x14ac:dyDescent="0.3">
      <c r="B137" s="196"/>
      <c r="C137" s="197"/>
      <c r="D137" s="198"/>
      <c r="E137" s="159"/>
      <c r="F137" s="190"/>
    </row>
    <row r="138" spans="2:7" ht="15" thickBot="1" x14ac:dyDescent="0.35">
      <c r="B138" s="196"/>
      <c r="C138" s="197"/>
      <c r="D138" s="198"/>
      <c r="E138" s="159"/>
      <c r="F138" s="190"/>
    </row>
    <row r="139" spans="2:7" ht="29.4" customHeight="1" thickBot="1" x14ac:dyDescent="0.35">
      <c r="B139" s="606" t="s">
        <v>186</v>
      </c>
      <c r="C139" s="607"/>
      <c r="D139" s="58">
        <f>E28+E38+E60+E84+E99+E117</f>
        <v>0</v>
      </c>
      <c r="E139" s="159"/>
      <c r="F139" s="190"/>
    </row>
    <row r="140" spans="2:7" x14ac:dyDescent="0.3">
      <c r="B140" s="196"/>
      <c r="C140" s="197"/>
      <c r="D140" s="198"/>
      <c r="E140" s="159"/>
      <c r="F140" s="190"/>
    </row>
    <row r="141" spans="2:7" x14ac:dyDescent="0.3">
      <c r="B141" s="190"/>
      <c r="C141" s="190"/>
      <c r="D141" s="190"/>
      <c r="E141" s="190"/>
      <c r="F141" s="190"/>
    </row>
    <row r="143" spans="2:7" ht="15" thickBot="1" x14ac:dyDescent="0.35"/>
    <row r="144" spans="2:7" x14ac:dyDescent="0.3">
      <c r="B144" s="518"/>
      <c r="C144" s="3"/>
      <c r="D144" s="527"/>
    </row>
    <row r="145" spans="2:4" x14ac:dyDescent="0.3">
      <c r="B145" s="519"/>
      <c r="C145" s="3"/>
      <c r="D145" s="528"/>
    </row>
    <row r="146" spans="2:4" ht="15" thickBot="1" x14ac:dyDescent="0.35">
      <c r="B146" s="520"/>
      <c r="C146" s="3"/>
      <c r="D146" s="529"/>
    </row>
    <row r="147" spans="2:4" x14ac:dyDescent="0.3">
      <c r="B147" s="62" t="s">
        <v>76</v>
      </c>
      <c r="C147" s="3"/>
      <c r="D147" s="3" t="s">
        <v>77</v>
      </c>
    </row>
  </sheetData>
  <protectedRanges>
    <protectedRange sqref="B90:B92 B34:B35" name="Range4"/>
  </protectedRanges>
  <mergeCells count="64">
    <mergeCell ref="B9:F9"/>
    <mergeCell ref="C5:F5"/>
    <mergeCell ref="C2:F2"/>
    <mergeCell ref="C3:F3"/>
    <mergeCell ref="C4:F4"/>
    <mergeCell ref="C6:F6"/>
    <mergeCell ref="B8:F8"/>
    <mergeCell ref="B27:D27"/>
    <mergeCell ref="B10:F10"/>
    <mergeCell ref="B11:F11"/>
    <mergeCell ref="B12:F12"/>
    <mergeCell ref="B13:F13"/>
    <mergeCell ref="B14:F14"/>
    <mergeCell ref="B15:F15"/>
    <mergeCell ref="B18:E18"/>
    <mergeCell ref="C19:C20"/>
    <mergeCell ref="D19:D20"/>
    <mergeCell ref="E19:E20"/>
    <mergeCell ref="B26:D26"/>
    <mergeCell ref="B31:E31"/>
    <mergeCell ref="C32:C33"/>
    <mergeCell ref="D32:D33"/>
    <mergeCell ref="E32:E33"/>
    <mergeCell ref="B28:D28"/>
    <mergeCell ref="B58:D58"/>
    <mergeCell ref="B59:D59"/>
    <mergeCell ref="B60:D60"/>
    <mergeCell ref="B36:D36"/>
    <mergeCell ref="B37:D37"/>
    <mergeCell ref="B38:D38"/>
    <mergeCell ref="B41:E41"/>
    <mergeCell ref="C42:C43"/>
    <mergeCell ref="D42:D43"/>
    <mergeCell ref="E42:E43"/>
    <mergeCell ref="E88:E89"/>
    <mergeCell ref="B64:E64"/>
    <mergeCell ref="C65:C66"/>
    <mergeCell ref="D65:D66"/>
    <mergeCell ref="E65:E66"/>
    <mergeCell ref="B82:D82"/>
    <mergeCell ref="B83:D83"/>
    <mergeCell ref="B84:D84"/>
    <mergeCell ref="C88:C89"/>
    <mergeCell ref="D88:D89"/>
    <mergeCell ref="B97:D97"/>
    <mergeCell ref="B98:D98"/>
    <mergeCell ref="B99:D99"/>
    <mergeCell ref="B102:E102"/>
    <mergeCell ref="C103:C104"/>
    <mergeCell ref="D103:D104"/>
    <mergeCell ref="E103:E104"/>
    <mergeCell ref="B121:D121"/>
    <mergeCell ref="B139:C139"/>
    <mergeCell ref="B144:B146"/>
    <mergeCell ref="D144:D146"/>
    <mergeCell ref="B115:D115"/>
    <mergeCell ref="B116:D116"/>
    <mergeCell ref="B117:D117"/>
    <mergeCell ref="B127:D127"/>
    <mergeCell ref="C128:D128"/>
    <mergeCell ref="C129:D129"/>
    <mergeCell ref="C130:D130"/>
    <mergeCell ref="C131:D131"/>
    <mergeCell ref="C132:D132"/>
  </mergeCells>
  <pageMargins left="0.7" right="0.7" top="0.75" bottom="0.75" header="0.3" footer="0.3"/>
  <pageSetup paperSize="8" scale="69" fitToHeight="0" orientation="portrait" horizontalDpi="90" verticalDpi="9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9"/>
  <sheetViews>
    <sheetView tabSelected="1" topLeftCell="A13" zoomScaleNormal="100" workbookViewId="0">
      <selection activeCell="H21" sqref="H21"/>
    </sheetView>
  </sheetViews>
  <sheetFormatPr defaultColWidth="26.109375" defaultRowHeight="13.2" x14ac:dyDescent="0.25"/>
  <cols>
    <col min="1" max="1" width="23" style="105" customWidth="1"/>
    <col min="2" max="2" width="43.44140625" style="105" customWidth="1"/>
    <col min="3" max="3" width="27.88671875" style="105" bestFit="1" customWidth="1"/>
    <col min="4" max="4" width="21.21875" style="105" customWidth="1"/>
    <col min="5" max="5" width="18.109375" style="105" customWidth="1"/>
    <col min="6" max="6" width="20.5546875" style="105" customWidth="1"/>
    <col min="7" max="7" width="14.5546875" style="105" customWidth="1"/>
    <col min="8" max="8" width="17.44140625" style="105" customWidth="1"/>
    <col min="9" max="9" width="21.109375" style="105" bestFit="1" customWidth="1"/>
    <col min="10" max="10" width="16.5546875" style="105" customWidth="1"/>
    <col min="11" max="11" width="15.21875" style="105" customWidth="1"/>
    <col min="12" max="12" width="18.77734375" style="105" customWidth="1"/>
    <col min="13" max="13" width="20.88671875" style="105" customWidth="1"/>
    <col min="14" max="16384" width="26.109375" style="105"/>
  </cols>
  <sheetData>
    <row r="1" spans="1:20" ht="13.8" thickBot="1" x14ac:dyDescent="0.3"/>
    <row r="2" spans="1:20" s="3" customFormat="1" ht="21.6" customHeight="1" thickBot="1" x14ac:dyDescent="0.3">
      <c r="B2" s="4" t="s">
        <v>0</v>
      </c>
      <c r="C2" s="652" t="s">
        <v>193</v>
      </c>
      <c r="D2" s="653"/>
      <c r="E2" s="653"/>
      <c r="F2" s="654"/>
    </row>
    <row r="3" spans="1:20" s="5" customFormat="1" ht="18" customHeight="1" thickBot="1" x14ac:dyDescent="0.3">
      <c r="B3" s="4" t="s">
        <v>1</v>
      </c>
      <c r="C3" s="655" t="s">
        <v>79</v>
      </c>
      <c r="D3" s="656"/>
      <c r="E3" s="656"/>
      <c r="F3" s="657"/>
    </row>
    <row r="4" spans="1:20" s="3" customFormat="1" ht="16.8" customHeight="1" thickBot="1" x14ac:dyDescent="0.3">
      <c r="B4" s="4" t="s">
        <v>3</v>
      </c>
      <c r="C4" s="655" t="s">
        <v>401</v>
      </c>
      <c r="D4" s="656"/>
      <c r="E4" s="656"/>
      <c r="F4" s="657"/>
    </row>
    <row r="5" spans="1:20" s="3" customFormat="1" ht="18.600000000000001" customHeight="1" thickBot="1" x14ac:dyDescent="0.3">
      <c r="B5" s="4" t="s">
        <v>402</v>
      </c>
      <c r="C5" s="655" t="s">
        <v>403</v>
      </c>
      <c r="D5" s="656"/>
      <c r="E5" s="656"/>
      <c r="F5" s="657"/>
    </row>
    <row r="6" spans="1:20" s="3" customFormat="1" ht="18.600000000000001" customHeight="1" thickBot="1" x14ac:dyDescent="0.3">
      <c r="B6" s="4" t="s">
        <v>5</v>
      </c>
      <c r="C6" s="658"/>
      <c r="D6" s="659"/>
      <c r="E6" s="659"/>
      <c r="F6" s="660"/>
    </row>
    <row r="7" spans="1:20" customFormat="1" ht="14.4" x14ac:dyDescent="0.3">
      <c r="A7" s="6"/>
      <c r="B7" s="106" t="s">
        <v>6</v>
      </c>
      <c r="C7" s="107"/>
      <c r="D7" s="107"/>
      <c r="E7" s="107"/>
      <c r="F7" s="108"/>
      <c r="G7" s="3"/>
    </row>
    <row r="8" spans="1:20" customFormat="1" ht="15.6" customHeight="1" x14ac:dyDescent="0.3">
      <c r="A8" s="6"/>
      <c r="B8" s="497" t="s">
        <v>95</v>
      </c>
      <c r="C8" s="498"/>
      <c r="D8" s="498"/>
      <c r="E8" s="498"/>
      <c r="F8" s="499"/>
      <c r="G8" s="3"/>
    </row>
    <row r="9" spans="1:20" customFormat="1" ht="29.4" customHeight="1" x14ac:dyDescent="0.3">
      <c r="A9" s="6"/>
      <c r="B9" s="494" t="s">
        <v>7</v>
      </c>
      <c r="C9" s="495"/>
      <c r="D9" s="495"/>
      <c r="E9" s="495"/>
      <c r="F9" s="496"/>
      <c r="G9" s="3"/>
    </row>
    <row r="10" spans="1:20" customFormat="1" ht="14.4" customHeight="1" x14ac:dyDescent="0.3">
      <c r="A10" s="6"/>
      <c r="B10" s="497" t="s">
        <v>8</v>
      </c>
      <c r="C10" s="498"/>
      <c r="D10" s="498"/>
      <c r="E10" s="498"/>
      <c r="F10" s="499"/>
      <c r="G10" s="3"/>
    </row>
    <row r="11" spans="1:20" customFormat="1" ht="34.5" customHeight="1" x14ac:dyDescent="0.3">
      <c r="A11" s="6"/>
      <c r="B11" s="494" t="s">
        <v>96</v>
      </c>
      <c r="C11" s="495"/>
      <c r="D11" s="495"/>
      <c r="E11" s="495"/>
      <c r="F11" s="496"/>
      <c r="G11" s="3"/>
    </row>
    <row r="12" spans="1:20" s="8" customFormat="1" ht="16.5" customHeight="1" x14ac:dyDescent="0.3">
      <c r="A12" s="7"/>
      <c r="B12" s="497" t="s">
        <v>9</v>
      </c>
      <c r="C12" s="498"/>
      <c r="D12" s="498"/>
      <c r="E12" s="498"/>
      <c r="F12" s="499"/>
    </row>
    <row r="13" spans="1:20" customFormat="1" ht="35.4" customHeight="1" x14ac:dyDescent="0.3">
      <c r="A13" s="6"/>
      <c r="B13" s="494" t="s">
        <v>10</v>
      </c>
      <c r="C13" s="495"/>
      <c r="D13" s="495"/>
      <c r="E13" s="495"/>
      <c r="F13" s="496"/>
      <c r="G13" s="3"/>
    </row>
    <row r="14" spans="1:20" customFormat="1" ht="71.400000000000006" customHeight="1" thickBot="1" x14ac:dyDescent="0.35">
      <c r="A14" s="6"/>
      <c r="B14" s="503" t="s">
        <v>404</v>
      </c>
      <c r="C14" s="504"/>
      <c r="D14" s="504"/>
      <c r="E14" s="504"/>
      <c r="F14" s="505"/>
      <c r="G14" s="3"/>
    </row>
    <row r="15" spans="1:20" s="100" customFormat="1" ht="18.600000000000001" customHeight="1" x14ac:dyDescent="0.3">
      <c r="A15"/>
      <c r="B15"/>
      <c r="C15"/>
      <c r="D15"/>
      <c r="E15"/>
      <c r="F15"/>
      <c r="G15"/>
    </row>
    <row r="16" spans="1:20" s="426" customFormat="1" ht="39.6" customHeight="1" thickBot="1" x14ac:dyDescent="0.35">
      <c r="A16"/>
      <c r="B16"/>
      <c r="C16"/>
      <c r="D16"/>
      <c r="E16"/>
      <c r="F16"/>
      <c r="G16"/>
      <c r="H16"/>
      <c r="I16"/>
      <c r="J16"/>
      <c r="K16"/>
      <c r="L16"/>
      <c r="M16"/>
      <c r="N16"/>
      <c r="O16"/>
      <c r="P16"/>
      <c r="Q16"/>
      <c r="R16"/>
      <c r="S16"/>
      <c r="T16"/>
    </row>
    <row r="17" spans="1:20" s="426" customFormat="1" ht="27" customHeight="1" thickBot="1" x14ac:dyDescent="0.35">
      <c r="B17" s="427" t="s">
        <v>289</v>
      </c>
      <c r="C17" s="428" t="s">
        <v>352</v>
      </c>
      <c r="D17" s="429" t="s">
        <v>115</v>
      </c>
      <c r="E17" s="429" t="s">
        <v>405</v>
      </c>
      <c r="F17" s="429" t="s">
        <v>117</v>
      </c>
      <c r="G17"/>
      <c r="H17"/>
      <c r="I17"/>
      <c r="J17"/>
      <c r="K17"/>
      <c r="L17"/>
      <c r="M17"/>
      <c r="N17"/>
      <c r="O17"/>
      <c r="P17"/>
      <c r="Q17"/>
      <c r="R17"/>
      <c r="S17"/>
      <c r="T17"/>
    </row>
    <row r="18" spans="1:20" s="426" customFormat="1" ht="14.4" x14ac:dyDescent="0.3">
      <c r="B18" s="650" t="s">
        <v>354</v>
      </c>
      <c r="C18" s="430" t="s">
        <v>215</v>
      </c>
      <c r="D18" s="431">
        <v>658</v>
      </c>
      <c r="E18" s="432"/>
      <c r="F18" s="433">
        <f>E18*12</f>
        <v>0</v>
      </c>
      <c r="G18"/>
      <c r="H18"/>
      <c r="I18"/>
      <c r="J18"/>
      <c r="K18"/>
      <c r="L18"/>
      <c r="M18"/>
      <c r="N18"/>
      <c r="O18"/>
      <c r="P18"/>
      <c r="Q18"/>
      <c r="R18"/>
      <c r="S18"/>
      <c r="T18"/>
    </row>
    <row r="19" spans="1:20" s="426" customFormat="1" ht="14.4" x14ac:dyDescent="0.3">
      <c r="B19" s="651"/>
      <c r="C19" s="434" t="s">
        <v>422</v>
      </c>
      <c r="D19" s="435">
        <v>1025</v>
      </c>
      <c r="E19" s="436"/>
      <c r="F19" s="437">
        <f t="shared" ref="F19:F20" si="0">E19*12</f>
        <v>0</v>
      </c>
      <c r="G19"/>
      <c r="H19"/>
      <c r="I19"/>
      <c r="J19"/>
      <c r="K19"/>
      <c r="L19"/>
      <c r="M19"/>
      <c r="N19"/>
      <c r="O19"/>
      <c r="P19"/>
      <c r="Q19"/>
      <c r="R19"/>
      <c r="S19"/>
      <c r="T19"/>
    </row>
    <row r="20" spans="1:20" s="426" customFormat="1" ht="15" thickBot="1" x14ac:dyDescent="0.35">
      <c r="B20" s="651"/>
      <c r="C20" s="438" t="s">
        <v>423</v>
      </c>
      <c r="D20" s="435">
        <v>65</v>
      </c>
      <c r="E20" s="436"/>
      <c r="F20" s="437">
        <f t="shared" si="0"/>
        <v>0</v>
      </c>
      <c r="G20"/>
      <c r="H20"/>
      <c r="I20"/>
      <c r="J20"/>
      <c r="K20"/>
      <c r="L20"/>
      <c r="M20"/>
      <c r="N20"/>
      <c r="O20"/>
      <c r="P20"/>
      <c r="Q20"/>
      <c r="R20"/>
      <c r="S20"/>
      <c r="T20"/>
    </row>
    <row r="21" spans="1:20" customFormat="1" ht="18.600000000000001" customHeight="1" thickBot="1" x14ac:dyDescent="0.35">
      <c r="B21" s="579" t="s">
        <v>32</v>
      </c>
      <c r="C21" s="580"/>
      <c r="D21" s="580"/>
      <c r="E21" s="581"/>
      <c r="F21" s="439">
        <f>SUM(F18:F20)</f>
        <v>0</v>
      </c>
    </row>
    <row r="22" spans="1:20" customFormat="1" ht="18.600000000000001" customHeight="1" thickBot="1" x14ac:dyDescent="0.35">
      <c r="B22" s="579" t="s">
        <v>33</v>
      </c>
      <c r="C22" s="580"/>
      <c r="D22" s="580"/>
      <c r="E22" s="581"/>
      <c r="F22" s="440">
        <f>F21*15%</f>
        <v>0</v>
      </c>
    </row>
    <row r="23" spans="1:20" customFormat="1" ht="18.600000000000001" customHeight="1" thickBot="1" x14ac:dyDescent="0.35">
      <c r="B23" s="579" t="s">
        <v>406</v>
      </c>
      <c r="C23" s="580"/>
      <c r="D23" s="580"/>
      <c r="E23" s="581"/>
      <c r="F23" s="441">
        <f>F22+F21</f>
        <v>0</v>
      </c>
    </row>
    <row r="24" spans="1:20" customFormat="1" ht="18.600000000000001" customHeight="1" thickBot="1" x14ac:dyDescent="0.35">
      <c r="B24" s="579" t="s">
        <v>407</v>
      </c>
      <c r="C24" s="580"/>
      <c r="D24" s="580"/>
      <c r="E24" s="581"/>
      <c r="F24" s="442">
        <f>(F23*$D$40)+F23</f>
        <v>0</v>
      </c>
    </row>
    <row r="25" spans="1:20" customFormat="1" ht="18.600000000000001" customHeight="1" thickBot="1" x14ac:dyDescent="0.35">
      <c r="B25" s="579" t="s">
        <v>408</v>
      </c>
      <c r="C25" s="580"/>
      <c r="D25" s="580"/>
      <c r="E25" s="581"/>
      <c r="F25" s="441">
        <f>(F24*$E$40)+F24</f>
        <v>0</v>
      </c>
    </row>
    <row r="26" spans="1:20" customFormat="1" ht="18.600000000000001" customHeight="1" thickBot="1" x14ac:dyDescent="0.35">
      <c r="B26" s="579" t="s">
        <v>409</v>
      </c>
      <c r="C26" s="580"/>
      <c r="D26" s="580"/>
      <c r="E26" s="581"/>
      <c r="F26" s="441">
        <f>(F25*$F$40)+F25</f>
        <v>0</v>
      </c>
    </row>
    <row r="27" spans="1:20" customFormat="1" ht="18.600000000000001" customHeight="1" thickBot="1" x14ac:dyDescent="0.35">
      <c r="B27" s="579" t="s">
        <v>410</v>
      </c>
      <c r="C27" s="580"/>
      <c r="D27" s="580"/>
      <c r="E27" s="581"/>
      <c r="F27" s="441">
        <f>(F26*$G$40)+F26</f>
        <v>0</v>
      </c>
    </row>
    <row r="28" spans="1:20" customFormat="1" ht="18.600000000000001" customHeight="1" thickBot="1" x14ac:dyDescent="0.35">
      <c r="B28" s="579" t="s">
        <v>411</v>
      </c>
      <c r="C28" s="580"/>
      <c r="D28" s="580"/>
      <c r="E28" s="581"/>
      <c r="F28" s="341">
        <f>F27+F26+F25+F24+F23</f>
        <v>0</v>
      </c>
    </row>
    <row r="32" spans="1:20" s="3" customFormat="1" ht="14.4" thickBot="1" x14ac:dyDescent="0.3">
      <c r="A32" s="65"/>
      <c r="B32" s="648" t="s">
        <v>412</v>
      </c>
      <c r="C32" s="648"/>
      <c r="D32" s="648"/>
      <c r="E32" s="648"/>
      <c r="F32" s="648"/>
      <c r="G32" s="648"/>
      <c r="H32" s="648"/>
    </row>
    <row r="33" spans="2:9" s="3" customFormat="1" ht="14.4" thickBot="1" x14ac:dyDescent="0.3">
      <c r="B33" s="443"/>
      <c r="C33" s="443"/>
      <c r="D33" s="444" t="s">
        <v>413</v>
      </c>
      <c r="E33" s="445"/>
      <c r="F33" s="445" t="s">
        <v>414</v>
      </c>
      <c r="G33" s="445"/>
      <c r="H33" s="445" t="s">
        <v>415</v>
      </c>
      <c r="I33" s="446"/>
    </row>
    <row r="34" spans="2:9" s="3" customFormat="1" ht="16.2" thickBot="1" x14ac:dyDescent="0.35">
      <c r="B34" s="447" t="s">
        <v>416</v>
      </c>
      <c r="C34" s="447"/>
      <c r="D34" s="447" t="s">
        <v>417</v>
      </c>
      <c r="E34" s="447" t="s">
        <v>418</v>
      </c>
      <c r="F34" s="447" t="s">
        <v>417</v>
      </c>
      <c r="G34" s="447" t="s">
        <v>418</v>
      </c>
      <c r="H34" s="447" t="s">
        <v>417</v>
      </c>
      <c r="I34" s="448" t="s">
        <v>418</v>
      </c>
    </row>
    <row r="35" spans="2:9" s="3" customFormat="1" ht="20.399999999999999" customHeight="1" x14ac:dyDescent="0.25">
      <c r="B35" s="449" t="s">
        <v>419</v>
      </c>
      <c r="C35" s="450"/>
      <c r="D35" s="451"/>
      <c r="E35" s="451"/>
      <c r="F35" s="451"/>
      <c r="G35" s="451"/>
      <c r="H35" s="451"/>
      <c r="I35" s="452"/>
    </row>
    <row r="36" spans="2:9" s="3" customFormat="1" ht="20.399999999999999" customHeight="1" x14ac:dyDescent="0.25">
      <c r="B36" s="453" t="s">
        <v>420</v>
      </c>
      <c r="C36" s="454"/>
      <c r="D36" s="455"/>
      <c r="E36" s="455"/>
      <c r="F36" s="455"/>
      <c r="G36" s="455"/>
      <c r="H36" s="455"/>
      <c r="I36" s="456"/>
    </row>
    <row r="38" spans="2:9" ht="13.8" thickBot="1" x14ac:dyDescent="0.3"/>
    <row r="39" spans="2:9" ht="16.2" thickBot="1" x14ac:dyDescent="0.35">
      <c r="B39" s="457" t="s">
        <v>184</v>
      </c>
      <c r="C39" s="458"/>
      <c r="D39" s="459" t="s">
        <v>69</v>
      </c>
      <c r="E39" s="459" t="s">
        <v>70</v>
      </c>
      <c r="F39" s="459" t="s">
        <v>71</v>
      </c>
      <c r="G39" s="459" t="s">
        <v>72</v>
      </c>
      <c r="H39" s="460" t="s">
        <v>73</v>
      </c>
    </row>
    <row r="40" spans="2:9" ht="14.4" thickBot="1" x14ac:dyDescent="0.3">
      <c r="B40" s="461" t="s">
        <v>185</v>
      </c>
      <c r="C40" s="462"/>
      <c r="D40" s="463"/>
      <c r="E40" s="463"/>
      <c r="F40" s="463"/>
      <c r="G40" s="463"/>
      <c r="H40" s="464"/>
    </row>
    <row r="42" spans="2:9" ht="13.8" thickBot="1" x14ac:dyDescent="0.3"/>
    <row r="43" spans="2:9" ht="28.8" customHeight="1" thickBot="1" x14ac:dyDescent="0.3">
      <c r="B43" s="606" t="s">
        <v>421</v>
      </c>
      <c r="C43" s="649"/>
      <c r="D43" s="607"/>
      <c r="E43" s="58">
        <f>F28</f>
        <v>0</v>
      </c>
    </row>
    <row r="45" spans="2:9" ht="13.8" thickBot="1" x14ac:dyDescent="0.3"/>
    <row r="46" spans="2:9" customFormat="1" ht="14.4" x14ac:dyDescent="0.3">
      <c r="B46" s="518"/>
      <c r="C46" s="3"/>
      <c r="D46" s="527"/>
    </row>
    <row r="47" spans="2:9" customFormat="1" ht="14.4" x14ac:dyDescent="0.3">
      <c r="B47" s="519"/>
      <c r="C47" s="3"/>
      <c r="D47" s="528"/>
    </row>
    <row r="48" spans="2:9" customFormat="1" ht="15" thickBot="1" x14ac:dyDescent="0.35">
      <c r="B48" s="520"/>
      <c r="C48" s="3"/>
      <c r="D48" s="529"/>
    </row>
    <row r="49" spans="2:4" customFormat="1" ht="14.4" x14ac:dyDescent="0.3">
      <c r="B49" s="62" t="s">
        <v>76</v>
      </c>
      <c r="C49" s="3"/>
      <c r="D49" s="3" t="s">
        <v>77</v>
      </c>
    </row>
  </sheetData>
  <mergeCells count="25">
    <mergeCell ref="B8:F8"/>
    <mergeCell ref="C2:F2"/>
    <mergeCell ref="C3:F3"/>
    <mergeCell ref="C4:F4"/>
    <mergeCell ref="C5:F5"/>
    <mergeCell ref="C6:F6"/>
    <mergeCell ref="B27:E27"/>
    <mergeCell ref="B18:B20"/>
    <mergeCell ref="B21:E21"/>
    <mergeCell ref="B9:F9"/>
    <mergeCell ref="B10:F10"/>
    <mergeCell ref="B11:F11"/>
    <mergeCell ref="B12:F12"/>
    <mergeCell ref="B13:F13"/>
    <mergeCell ref="B14:F14"/>
    <mergeCell ref="B22:E22"/>
    <mergeCell ref="B23:E23"/>
    <mergeCell ref="B24:E24"/>
    <mergeCell ref="B25:E25"/>
    <mergeCell ref="B26:E26"/>
    <mergeCell ref="B28:E28"/>
    <mergeCell ref="B32:H32"/>
    <mergeCell ref="B43:D43"/>
    <mergeCell ref="B46:B48"/>
    <mergeCell ref="D46:D48"/>
  </mergeCells>
  <pageMargins left="0.7" right="0.7" top="0.75" bottom="0.75" header="0.3" footer="0.3"/>
  <pageSetup paperSize="8" scale="45"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78"/>
  <sheetViews>
    <sheetView topLeftCell="A55" zoomScaleNormal="100" zoomScaleSheetLayoutView="100" workbookViewId="0">
      <selection activeCell="B89" sqref="B89"/>
    </sheetView>
  </sheetViews>
  <sheetFormatPr defaultColWidth="52.21875" defaultRowHeight="13.2" x14ac:dyDescent="0.25"/>
  <cols>
    <col min="1" max="1" width="7" style="105" customWidth="1"/>
    <col min="2" max="2" width="32.21875" style="105" customWidth="1"/>
    <col min="3" max="3" width="25.33203125" style="105" customWidth="1"/>
    <col min="4" max="4" width="24.5546875" style="105" bestFit="1" customWidth="1"/>
    <col min="5" max="5" width="13.77734375" style="105" customWidth="1"/>
    <col min="6" max="6" width="18.88671875" style="121" bestFit="1" customWidth="1"/>
    <col min="7" max="7" width="29.88671875" style="121" bestFit="1" customWidth="1"/>
    <col min="8" max="8" width="12.88671875" style="121" bestFit="1" customWidth="1"/>
    <col min="9" max="9" width="20.109375" style="105" customWidth="1"/>
    <col min="10" max="10" width="21" style="105" customWidth="1"/>
    <col min="11" max="11" width="13.21875" style="105" customWidth="1"/>
    <col min="12" max="16384" width="52.21875" style="105"/>
  </cols>
  <sheetData>
    <row r="1" spans="2:11" ht="13.8" thickBot="1" x14ac:dyDescent="0.3"/>
    <row r="2" spans="2:11" s="122" customFormat="1" ht="21.6" customHeight="1" thickBot="1" x14ac:dyDescent="0.3">
      <c r="B2" s="4" t="s">
        <v>0</v>
      </c>
      <c r="C2" s="652" t="s">
        <v>193</v>
      </c>
      <c r="D2" s="653"/>
      <c r="E2" s="653"/>
      <c r="F2" s="654"/>
    </row>
    <row r="3" spans="2:11" s="228" customFormat="1" ht="18" customHeight="1" thickBot="1" x14ac:dyDescent="0.3">
      <c r="B3" s="4" t="s">
        <v>1</v>
      </c>
      <c r="C3" s="655" t="s">
        <v>79</v>
      </c>
      <c r="D3" s="656"/>
      <c r="E3" s="656"/>
      <c r="F3" s="657"/>
    </row>
    <row r="4" spans="2:11" s="122" customFormat="1" ht="16.8" customHeight="1" thickBot="1" x14ac:dyDescent="0.3">
      <c r="B4" s="4" t="s">
        <v>3</v>
      </c>
      <c r="C4" s="655" t="s">
        <v>287</v>
      </c>
      <c r="D4" s="656"/>
      <c r="E4" s="656"/>
      <c r="F4" s="657"/>
    </row>
    <row r="5" spans="2:11" s="122" customFormat="1" ht="18.600000000000001" customHeight="1" thickBot="1" x14ac:dyDescent="0.3">
      <c r="B5" s="4" t="s">
        <v>187</v>
      </c>
      <c r="C5" s="655" t="s">
        <v>78</v>
      </c>
      <c r="D5" s="656"/>
      <c r="E5" s="656"/>
      <c r="F5" s="657"/>
    </row>
    <row r="6" spans="2:11" s="122" customFormat="1" ht="18.600000000000001" customHeight="1" thickBot="1" x14ac:dyDescent="0.3">
      <c r="B6" s="4" t="s">
        <v>5</v>
      </c>
      <c r="C6" s="669"/>
      <c r="D6" s="670"/>
      <c r="E6" s="670"/>
      <c r="F6" s="671"/>
    </row>
    <row r="7" spans="2:11" x14ac:dyDescent="0.25">
      <c r="B7" s="229"/>
      <c r="C7" s="229"/>
    </row>
    <row r="9" spans="2:11" ht="13.8" thickBot="1" x14ac:dyDescent="0.3">
      <c r="B9" s="230" t="s">
        <v>197</v>
      </c>
      <c r="C9" s="230"/>
      <c r="F9" s="105"/>
      <c r="G9" s="105"/>
      <c r="H9" s="105"/>
    </row>
    <row r="10" spans="2:11" ht="40.200000000000003" thickBot="1" x14ac:dyDescent="0.3">
      <c r="B10" s="258" t="s">
        <v>289</v>
      </c>
      <c r="C10" s="259" t="s">
        <v>290</v>
      </c>
      <c r="D10" s="259" t="s">
        <v>291</v>
      </c>
      <c r="E10" s="259" t="s">
        <v>292</v>
      </c>
      <c r="F10" s="259" t="s">
        <v>288</v>
      </c>
      <c r="G10" s="232" t="s">
        <v>293</v>
      </c>
      <c r="H10" s="231" t="s">
        <v>16</v>
      </c>
      <c r="I10" s="231" t="s">
        <v>295</v>
      </c>
      <c r="J10" s="260" t="s">
        <v>296</v>
      </c>
      <c r="K10" s="261" t="s">
        <v>294</v>
      </c>
    </row>
    <row r="11" spans="2:11" ht="16.8" customHeight="1" x14ac:dyDescent="0.25">
      <c r="B11" s="253" t="s">
        <v>118</v>
      </c>
      <c r="C11" s="234" t="s">
        <v>198</v>
      </c>
      <c r="D11" s="235" t="s">
        <v>199</v>
      </c>
      <c r="E11" s="235" t="s">
        <v>200</v>
      </c>
      <c r="F11" s="236">
        <v>16006</v>
      </c>
      <c r="G11" s="237">
        <v>3</v>
      </c>
      <c r="H11" s="233" t="s">
        <v>201</v>
      </c>
      <c r="I11" s="262"/>
      <c r="J11" s="262"/>
      <c r="K11" s="254"/>
    </row>
    <row r="12" spans="2:11" ht="16.8" customHeight="1" x14ac:dyDescent="0.25">
      <c r="B12" s="253" t="s">
        <v>118</v>
      </c>
      <c r="C12" s="234" t="s">
        <v>202</v>
      </c>
      <c r="D12" s="235" t="s">
        <v>203</v>
      </c>
      <c r="E12" s="235" t="s">
        <v>200</v>
      </c>
      <c r="F12" s="236">
        <v>470</v>
      </c>
      <c r="G12" s="237">
        <v>1</v>
      </c>
      <c r="H12" s="239" t="s">
        <v>201</v>
      </c>
      <c r="I12" s="263"/>
      <c r="J12" s="263"/>
      <c r="K12" s="255"/>
    </row>
    <row r="13" spans="2:11" ht="16.8" customHeight="1" x14ac:dyDescent="0.25">
      <c r="B13" s="253" t="s">
        <v>118</v>
      </c>
      <c r="C13" s="234" t="s">
        <v>202</v>
      </c>
      <c r="D13" s="235" t="s">
        <v>204</v>
      </c>
      <c r="E13" s="235" t="s">
        <v>200</v>
      </c>
      <c r="F13" s="236">
        <v>15000</v>
      </c>
      <c r="G13" s="237">
        <v>21</v>
      </c>
      <c r="H13" s="239" t="s">
        <v>201</v>
      </c>
      <c r="I13" s="263"/>
      <c r="J13" s="263"/>
      <c r="K13" s="255"/>
    </row>
    <row r="14" spans="2:11" ht="16.8" customHeight="1" x14ac:dyDescent="0.25">
      <c r="B14" s="253" t="s">
        <v>118</v>
      </c>
      <c r="C14" s="234" t="s">
        <v>205</v>
      </c>
      <c r="D14" s="235" t="s">
        <v>206</v>
      </c>
      <c r="E14" s="235" t="s">
        <v>200</v>
      </c>
      <c r="F14" s="236">
        <v>180</v>
      </c>
      <c r="G14" s="237">
        <v>1</v>
      </c>
      <c r="H14" s="239" t="s">
        <v>201</v>
      </c>
      <c r="I14" s="263"/>
      <c r="J14" s="263"/>
      <c r="K14" s="255"/>
    </row>
    <row r="15" spans="2:11" ht="16.8" customHeight="1" x14ac:dyDescent="0.25">
      <c r="B15" s="253" t="s">
        <v>118</v>
      </c>
      <c r="C15" s="234" t="s">
        <v>205</v>
      </c>
      <c r="D15" s="235" t="s">
        <v>207</v>
      </c>
      <c r="E15" s="235" t="s">
        <v>200</v>
      </c>
      <c r="F15" s="236">
        <v>930</v>
      </c>
      <c r="G15" s="237">
        <v>1</v>
      </c>
      <c r="H15" s="239" t="s">
        <v>201</v>
      </c>
      <c r="I15" s="263"/>
      <c r="J15" s="263"/>
      <c r="K15" s="255"/>
    </row>
    <row r="16" spans="2:11" ht="16.8" customHeight="1" x14ac:dyDescent="0.25">
      <c r="B16" s="253" t="s">
        <v>118</v>
      </c>
      <c r="C16" s="234" t="s">
        <v>205</v>
      </c>
      <c r="D16" s="235" t="s">
        <v>208</v>
      </c>
      <c r="E16" s="235" t="s">
        <v>200</v>
      </c>
      <c r="F16" s="236">
        <v>3122</v>
      </c>
      <c r="G16" s="237">
        <v>3</v>
      </c>
      <c r="H16" s="239" t="s">
        <v>201</v>
      </c>
      <c r="I16" s="263"/>
      <c r="J16" s="263"/>
      <c r="K16" s="255"/>
    </row>
    <row r="17" spans="2:11" ht="16.8" customHeight="1" x14ac:dyDescent="0.25">
      <c r="B17" s="253" t="s">
        <v>118</v>
      </c>
      <c r="C17" s="234" t="s">
        <v>209</v>
      </c>
      <c r="D17" s="235" t="s">
        <v>210</v>
      </c>
      <c r="E17" s="235" t="s">
        <v>200</v>
      </c>
      <c r="F17" s="236">
        <v>280</v>
      </c>
      <c r="G17" s="237">
        <v>1</v>
      </c>
      <c r="H17" s="239" t="s">
        <v>201</v>
      </c>
      <c r="I17" s="263"/>
      <c r="J17" s="263"/>
      <c r="K17" s="255"/>
    </row>
    <row r="18" spans="2:11" ht="16.8" customHeight="1" x14ac:dyDescent="0.25">
      <c r="B18" s="253" t="s">
        <v>118</v>
      </c>
      <c r="C18" s="234" t="s">
        <v>211</v>
      </c>
      <c r="D18" s="235" t="s">
        <v>212</v>
      </c>
      <c r="E18" s="235" t="s">
        <v>200</v>
      </c>
      <c r="F18" s="236">
        <v>81</v>
      </c>
      <c r="G18" s="237">
        <v>1</v>
      </c>
      <c r="H18" s="239" t="s">
        <v>201</v>
      </c>
      <c r="I18" s="263"/>
      <c r="J18" s="263"/>
      <c r="K18" s="255"/>
    </row>
    <row r="19" spans="2:11" ht="16.8" customHeight="1" x14ac:dyDescent="0.25">
      <c r="B19" s="253" t="s">
        <v>118</v>
      </c>
      <c r="C19" s="234" t="s">
        <v>213</v>
      </c>
      <c r="D19" s="235" t="s">
        <v>214</v>
      </c>
      <c r="E19" s="235" t="s">
        <v>200</v>
      </c>
      <c r="F19" s="236">
        <v>1795</v>
      </c>
      <c r="G19" s="237">
        <v>3</v>
      </c>
      <c r="H19" s="239" t="s">
        <v>201</v>
      </c>
      <c r="I19" s="263"/>
      <c r="J19" s="263"/>
      <c r="K19" s="255"/>
    </row>
    <row r="20" spans="2:11" ht="16.8" customHeight="1" x14ac:dyDescent="0.25">
      <c r="B20" s="253" t="s">
        <v>118</v>
      </c>
      <c r="C20" s="234" t="s">
        <v>140</v>
      </c>
      <c r="D20" s="235" t="s">
        <v>215</v>
      </c>
      <c r="E20" s="235" t="s">
        <v>200</v>
      </c>
      <c r="F20" s="236">
        <v>420</v>
      </c>
      <c r="G20" s="237">
        <v>1</v>
      </c>
      <c r="H20" s="239" t="s">
        <v>201</v>
      </c>
      <c r="I20" s="263"/>
      <c r="J20" s="263"/>
      <c r="K20" s="255"/>
    </row>
    <row r="21" spans="2:11" ht="16.8" customHeight="1" x14ac:dyDescent="0.25">
      <c r="B21" s="253" t="s">
        <v>118</v>
      </c>
      <c r="C21" s="234" t="s">
        <v>216</v>
      </c>
      <c r="D21" s="235" t="s">
        <v>217</v>
      </c>
      <c r="E21" s="235" t="s">
        <v>200</v>
      </c>
      <c r="F21" s="236">
        <v>148.44999999999999</v>
      </c>
      <c r="G21" s="237">
        <v>1</v>
      </c>
      <c r="H21" s="239" t="s">
        <v>201</v>
      </c>
      <c r="I21" s="263"/>
      <c r="J21" s="263"/>
      <c r="K21" s="255"/>
    </row>
    <row r="22" spans="2:11" ht="16.8" customHeight="1" x14ac:dyDescent="0.25">
      <c r="B22" s="253" t="s">
        <v>118</v>
      </c>
      <c r="C22" s="234" t="s">
        <v>218</v>
      </c>
      <c r="D22" s="235" t="s">
        <v>219</v>
      </c>
      <c r="E22" s="235" t="s">
        <v>200</v>
      </c>
      <c r="F22" s="236">
        <v>348.83</v>
      </c>
      <c r="G22" s="237">
        <v>1</v>
      </c>
      <c r="H22" s="239" t="s">
        <v>201</v>
      </c>
      <c r="I22" s="263"/>
      <c r="J22" s="263"/>
      <c r="K22" s="255"/>
    </row>
    <row r="23" spans="2:11" ht="16.8" customHeight="1" x14ac:dyDescent="0.25">
      <c r="B23" s="253" t="s">
        <v>118</v>
      </c>
      <c r="C23" s="234" t="s">
        <v>220</v>
      </c>
      <c r="D23" s="235" t="s">
        <v>221</v>
      </c>
      <c r="E23" s="235" t="s">
        <v>200</v>
      </c>
      <c r="F23" s="236">
        <v>2397</v>
      </c>
      <c r="G23" s="237">
        <v>5</v>
      </c>
      <c r="H23" s="239" t="s">
        <v>201</v>
      </c>
      <c r="I23" s="263"/>
      <c r="J23" s="263"/>
      <c r="K23" s="255"/>
    </row>
    <row r="24" spans="2:11" ht="16.8" customHeight="1" x14ac:dyDescent="0.25">
      <c r="B24" s="253" t="s">
        <v>118</v>
      </c>
      <c r="C24" s="234" t="s">
        <v>202</v>
      </c>
      <c r="D24" s="240" t="s">
        <v>222</v>
      </c>
      <c r="E24" s="235" t="s">
        <v>223</v>
      </c>
      <c r="F24" s="236">
        <v>5200</v>
      </c>
      <c r="G24" s="237">
        <v>1</v>
      </c>
      <c r="H24" s="239" t="s">
        <v>201</v>
      </c>
      <c r="I24" s="263"/>
      <c r="J24" s="263"/>
      <c r="K24" s="255"/>
    </row>
    <row r="25" spans="2:11" ht="16.8" customHeight="1" x14ac:dyDescent="0.25">
      <c r="B25" s="253" t="s">
        <v>118</v>
      </c>
      <c r="C25" s="234" t="s">
        <v>202</v>
      </c>
      <c r="D25" s="235" t="s">
        <v>224</v>
      </c>
      <c r="E25" s="235" t="s">
        <v>225</v>
      </c>
      <c r="F25" s="236">
        <v>1108</v>
      </c>
      <c r="G25" s="237">
        <v>1</v>
      </c>
      <c r="H25" s="239" t="s">
        <v>201</v>
      </c>
      <c r="I25" s="263"/>
      <c r="J25" s="263"/>
      <c r="K25" s="255"/>
    </row>
    <row r="26" spans="2:11" ht="16.8" customHeight="1" x14ac:dyDescent="0.25">
      <c r="B26" s="253" t="s">
        <v>118</v>
      </c>
      <c r="C26" s="234" t="s">
        <v>202</v>
      </c>
      <c r="D26" s="235" t="s">
        <v>226</v>
      </c>
      <c r="E26" s="235" t="s">
        <v>227</v>
      </c>
      <c r="F26" s="236">
        <v>1579</v>
      </c>
      <c r="G26" s="237">
        <v>1</v>
      </c>
      <c r="H26" s="239" t="s">
        <v>201</v>
      </c>
      <c r="I26" s="263"/>
      <c r="J26" s="263"/>
      <c r="K26" s="255"/>
    </row>
    <row r="27" spans="2:11" ht="16.8" customHeight="1" x14ac:dyDescent="0.25">
      <c r="B27" s="253" t="s">
        <v>118</v>
      </c>
      <c r="C27" s="234" t="s">
        <v>202</v>
      </c>
      <c r="D27" s="235" t="s">
        <v>228</v>
      </c>
      <c r="E27" s="235" t="s">
        <v>200</v>
      </c>
      <c r="F27" s="236">
        <v>1827</v>
      </c>
      <c r="G27" s="237">
        <v>2</v>
      </c>
      <c r="H27" s="239" t="s">
        <v>201</v>
      </c>
      <c r="I27" s="263"/>
      <c r="J27" s="263"/>
      <c r="K27" s="255"/>
    </row>
    <row r="28" spans="2:11" ht="16.8" customHeight="1" x14ac:dyDescent="0.25">
      <c r="B28" s="253" t="s">
        <v>118</v>
      </c>
      <c r="C28" s="234" t="s">
        <v>202</v>
      </c>
      <c r="D28" s="235" t="s">
        <v>229</v>
      </c>
      <c r="E28" s="235" t="s">
        <v>200</v>
      </c>
      <c r="F28" s="236">
        <v>470</v>
      </c>
      <c r="G28" s="237">
        <v>2</v>
      </c>
      <c r="H28" s="239" t="s">
        <v>201</v>
      </c>
      <c r="I28" s="263"/>
      <c r="J28" s="263"/>
      <c r="K28" s="255"/>
    </row>
    <row r="29" spans="2:11" ht="16.8" customHeight="1" x14ac:dyDescent="0.25">
      <c r="B29" s="256" t="s">
        <v>230</v>
      </c>
      <c r="C29" s="234" t="s">
        <v>231</v>
      </c>
      <c r="D29" s="235" t="s">
        <v>232</v>
      </c>
      <c r="E29" s="235" t="s">
        <v>200</v>
      </c>
      <c r="F29" s="237">
        <v>1431</v>
      </c>
      <c r="G29" s="237">
        <v>2</v>
      </c>
      <c r="H29" s="239" t="s">
        <v>201</v>
      </c>
      <c r="I29" s="263"/>
      <c r="J29" s="263"/>
      <c r="K29" s="255"/>
    </row>
    <row r="30" spans="2:11" ht="16.8" customHeight="1" x14ac:dyDescent="0.25">
      <c r="B30" s="256" t="s">
        <v>230</v>
      </c>
      <c r="C30" s="234" t="s">
        <v>231</v>
      </c>
      <c r="D30" s="235" t="s">
        <v>233</v>
      </c>
      <c r="E30" s="235" t="s">
        <v>234</v>
      </c>
      <c r="F30" s="237">
        <v>420</v>
      </c>
      <c r="G30" s="237">
        <v>1</v>
      </c>
      <c r="H30" s="239" t="s">
        <v>201</v>
      </c>
      <c r="I30" s="263"/>
      <c r="J30" s="263"/>
      <c r="K30" s="255"/>
    </row>
    <row r="31" spans="2:11" ht="16.8" customHeight="1" x14ac:dyDescent="0.25">
      <c r="B31" s="256" t="s">
        <v>230</v>
      </c>
      <c r="C31" s="234" t="s">
        <v>235</v>
      </c>
      <c r="D31" s="235" t="s">
        <v>203</v>
      </c>
      <c r="E31" s="235" t="s">
        <v>200</v>
      </c>
      <c r="F31" s="236">
        <v>377</v>
      </c>
      <c r="G31" s="237">
        <v>1</v>
      </c>
      <c r="H31" s="239" t="s">
        <v>201</v>
      </c>
      <c r="I31" s="263"/>
      <c r="J31" s="263"/>
      <c r="K31" s="255"/>
    </row>
    <row r="32" spans="2:11" ht="16.8" customHeight="1" x14ac:dyDescent="0.25">
      <c r="B32" s="253" t="s">
        <v>118</v>
      </c>
      <c r="C32" s="234" t="s">
        <v>202</v>
      </c>
      <c r="D32" s="240" t="s">
        <v>236</v>
      </c>
      <c r="E32" s="235" t="s">
        <v>227</v>
      </c>
      <c r="F32" s="237">
        <v>34</v>
      </c>
      <c r="G32" s="237">
        <v>1</v>
      </c>
      <c r="H32" s="239" t="s">
        <v>201</v>
      </c>
      <c r="I32" s="263"/>
      <c r="J32" s="263"/>
      <c r="K32" s="255"/>
    </row>
    <row r="33" spans="2:11" ht="16.8" customHeight="1" x14ac:dyDescent="0.25">
      <c r="B33" s="256" t="s">
        <v>230</v>
      </c>
      <c r="C33" s="241" t="s">
        <v>237</v>
      </c>
      <c r="D33" s="238" t="s">
        <v>238</v>
      </c>
      <c r="E33" s="238" t="s">
        <v>223</v>
      </c>
      <c r="F33" s="242">
        <v>2950</v>
      </c>
      <c r="G33" s="243">
        <v>2</v>
      </c>
      <c r="H33" s="239" t="s">
        <v>201</v>
      </c>
      <c r="I33" s="263"/>
      <c r="J33" s="263"/>
      <c r="K33" s="255"/>
    </row>
    <row r="34" spans="2:11" ht="16.8" customHeight="1" x14ac:dyDescent="0.25">
      <c r="B34" s="256" t="s">
        <v>230</v>
      </c>
      <c r="C34" s="234" t="s">
        <v>239</v>
      </c>
      <c r="D34" s="235" t="s">
        <v>240</v>
      </c>
      <c r="E34" s="235" t="s">
        <v>241</v>
      </c>
      <c r="F34" s="244">
        <v>90</v>
      </c>
      <c r="G34" s="245">
        <v>1</v>
      </c>
      <c r="H34" s="239" t="s">
        <v>201</v>
      </c>
      <c r="I34" s="263"/>
      <c r="J34" s="263"/>
      <c r="K34" s="255"/>
    </row>
    <row r="35" spans="2:11" ht="16.8" customHeight="1" x14ac:dyDescent="0.25">
      <c r="B35" s="257" t="s">
        <v>230</v>
      </c>
      <c r="C35" s="234" t="s">
        <v>242</v>
      </c>
      <c r="D35" s="235" t="s">
        <v>243</v>
      </c>
      <c r="E35" s="235" t="s">
        <v>241</v>
      </c>
      <c r="F35" s="244">
        <v>112</v>
      </c>
      <c r="G35" s="245">
        <v>1</v>
      </c>
      <c r="H35" s="239" t="s">
        <v>201</v>
      </c>
      <c r="I35" s="263"/>
      <c r="J35" s="263"/>
      <c r="K35" s="255"/>
    </row>
    <row r="36" spans="2:11" ht="16.8" customHeight="1" x14ac:dyDescent="0.25">
      <c r="B36" s="256" t="s">
        <v>244</v>
      </c>
      <c r="C36" s="234" t="s">
        <v>245</v>
      </c>
      <c r="D36" s="235" t="s">
        <v>246</v>
      </c>
      <c r="E36" s="235" t="s">
        <v>200</v>
      </c>
      <c r="F36" s="246">
        <v>23125</v>
      </c>
      <c r="G36" s="245">
        <v>12</v>
      </c>
      <c r="H36" s="239" t="s">
        <v>201</v>
      </c>
      <c r="I36" s="263"/>
      <c r="J36" s="263"/>
      <c r="K36" s="255"/>
    </row>
    <row r="37" spans="2:11" ht="16.8" customHeight="1" x14ac:dyDescent="0.25">
      <c r="B37" s="256" t="s">
        <v>244</v>
      </c>
      <c r="C37" s="234" t="s">
        <v>247</v>
      </c>
      <c r="D37" s="235" t="s">
        <v>248</v>
      </c>
      <c r="E37" s="235" t="s">
        <v>234</v>
      </c>
      <c r="F37" s="246">
        <v>10446</v>
      </c>
      <c r="G37" s="245">
        <v>3</v>
      </c>
      <c r="H37" s="239" t="s">
        <v>201</v>
      </c>
      <c r="I37" s="263"/>
      <c r="J37" s="263"/>
      <c r="K37" s="255"/>
    </row>
    <row r="38" spans="2:11" ht="16.8" customHeight="1" x14ac:dyDescent="0.25">
      <c r="B38" s="256" t="s">
        <v>244</v>
      </c>
      <c r="C38" s="234" t="s">
        <v>249</v>
      </c>
      <c r="D38" s="235" t="s">
        <v>250</v>
      </c>
      <c r="E38" s="235" t="s">
        <v>234</v>
      </c>
      <c r="F38" s="246">
        <v>658</v>
      </c>
      <c r="G38" s="245">
        <v>1</v>
      </c>
      <c r="H38" s="239" t="s">
        <v>201</v>
      </c>
      <c r="I38" s="263"/>
      <c r="J38" s="263"/>
      <c r="K38" s="255"/>
    </row>
    <row r="39" spans="2:11" ht="16.8" customHeight="1" x14ac:dyDescent="0.25">
      <c r="B39" s="256" t="s">
        <v>244</v>
      </c>
      <c r="C39" s="234" t="s">
        <v>249</v>
      </c>
      <c r="D39" s="235" t="s">
        <v>251</v>
      </c>
      <c r="E39" s="235" t="s">
        <v>200</v>
      </c>
      <c r="F39" s="246">
        <v>1070</v>
      </c>
      <c r="G39" s="245">
        <v>1</v>
      </c>
      <c r="H39" s="239" t="s">
        <v>201</v>
      </c>
      <c r="I39" s="263"/>
      <c r="J39" s="263"/>
      <c r="K39" s="255"/>
    </row>
    <row r="40" spans="2:11" ht="39.6" x14ac:dyDescent="0.25">
      <c r="B40" s="256" t="s">
        <v>244</v>
      </c>
      <c r="C40" s="234" t="s">
        <v>247</v>
      </c>
      <c r="D40" s="240" t="s">
        <v>252</v>
      </c>
      <c r="E40" s="235" t="s">
        <v>223</v>
      </c>
      <c r="F40" s="246">
        <v>7540</v>
      </c>
      <c r="G40" s="245">
        <v>1</v>
      </c>
      <c r="H40" s="239" t="s">
        <v>201</v>
      </c>
      <c r="I40" s="263"/>
      <c r="J40" s="263"/>
      <c r="K40" s="255"/>
    </row>
    <row r="41" spans="2:11" ht="16.2" customHeight="1" x14ac:dyDescent="0.25">
      <c r="B41" s="256" t="s">
        <v>244</v>
      </c>
      <c r="C41" s="234" t="s">
        <v>245</v>
      </c>
      <c r="D41" s="235" t="s">
        <v>253</v>
      </c>
      <c r="E41" s="235" t="s">
        <v>254</v>
      </c>
      <c r="F41" s="246">
        <v>1025</v>
      </c>
      <c r="G41" s="245">
        <v>1</v>
      </c>
      <c r="H41" s="239" t="s">
        <v>201</v>
      </c>
      <c r="I41" s="263"/>
      <c r="J41" s="263"/>
      <c r="K41" s="255"/>
    </row>
    <row r="42" spans="2:11" ht="16.2" customHeight="1" x14ac:dyDescent="0.25">
      <c r="B42" s="256" t="s">
        <v>244</v>
      </c>
      <c r="C42" s="234" t="s">
        <v>247</v>
      </c>
      <c r="D42" s="235" t="s">
        <v>255</v>
      </c>
      <c r="E42" s="235" t="s">
        <v>200</v>
      </c>
      <c r="F42" s="246">
        <v>12000</v>
      </c>
      <c r="G42" s="245">
        <v>13</v>
      </c>
      <c r="H42" s="239" t="s">
        <v>201</v>
      </c>
      <c r="I42" s="263"/>
      <c r="J42" s="263"/>
      <c r="K42" s="255"/>
    </row>
    <row r="43" spans="2:11" ht="16.2" customHeight="1" x14ac:dyDescent="0.25">
      <c r="B43" s="256" t="s">
        <v>244</v>
      </c>
      <c r="C43" s="234" t="s">
        <v>245</v>
      </c>
      <c r="D43" s="235" t="s">
        <v>256</v>
      </c>
      <c r="E43" s="235" t="s">
        <v>200</v>
      </c>
      <c r="F43" s="246">
        <v>1410.3</v>
      </c>
      <c r="G43" s="245">
        <v>1</v>
      </c>
      <c r="H43" s="239" t="s">
        <v>201</v>
      </c>
      <c r="I43" s="263"/>
      <c r="J43" s="263"/>
      <c r="K43" s="255"/>
    </row>
    <row r="44" spans="2:11" ht="16.2" customHeight="1" x14ac:dyDescent="0.25">
      <c r="B44" s="256" t="s">
        <v>244</v>
      </c>
      <c r="C44" s="234" t="s">
        <v>245</v>
      </c>
      <c r="D44" s="235" t="s">
        <v>257</v>
      </c>
      <c r="E44" s="235" t="s">
        <v>200</v>
      </c>
      <c r="F44" s="246">
        <v>611</v>
      </c>
      <c r="G44" s="245">
        <v>1</v>
      </c>
      <c r="H44" s="239" t="s">
        <v>201</v>
      </c>
      <c r="I44" s="263"/>
      <c r="J44" s="263"/>
      <c r="K44" s="255"/>
    </row>
    <row r="45" spans="2:11" ht="16.2" customHeight="1" x14ac:dyDescent="0.25">
      <c r="B45" s="256" t="s">
        <v>244</v>
      </c>
      <c r="C45" s="234" t="s">
        <v>245</v>
      </c>
      <c r="D45" s="235" t="s">
        <v>256</v>
      </c>
      <c r="E45" s="235" t="s">
        <v>200</v>
      </c>
      <c r="F45" s="246">
        <v>280</v>
      </c>
      <c r="G45" s="245">
        <v>1</v>
      </c>
      <c r="H45" s="239" t="s">
        <v>201</v>
      </c>
      <c r="I45" s="263"/>
      <c r="J45" s="263"/>
      <c r="K45" s="255"/>
    </row>
    <row r="46" spans="2:11" ht="16.2" customHeight="1" x14ac:dyDescent="0.25">
      <c r="B46" s="256" t="s">
        <v>244</v>
      </c>
      <c r="C46" s="234" t="s">
        <v>258</v>
      </c>
      <c r="D46" s="235" t="s">
        <v>259</v>
      </c>
      <c r="E46" s="235" t="s">
        <v>200</v>
      </c>
      <c r="F46" s="245">
        <v>4348</v>
      </c>
      <c r="G46" s="245">
        <v>2</v>
      </c>
      <c r="H46" s="239" t="s">
        <v>201</v>
      </c>
      <c r="I46" s="263"/>
      <c r="J46" s="263"/>
      <c r="K46" s="255"/>
    </row>
    <row r="47" spans="2:11" ht="16.2" customHeight="1" x14ac:dyDescent="0.25">
      <c r="B47" s="256" t="s">
        <v>244</v>
      </c>
      <c r="C47" s="234" t="s">
        <v>260</v>
      </c>
      <c r="D47" s="235" t="s">
        <v>261</v>
      </c>
      <c r="E47" s="235" t="s">
        <v>262</v>
      </c>
      <c r="F47" s="245">
        <v>2199</v>
      </c>
      <c r="G47" s="245">
        <v>3</v>
      </c>
      <c r="H47" s="239" t="s">
        <v>201</v>
      </c>
      <c r="I47" s="263"/>
      <c r="J47" s="263"/>
      <c r="K47" s="255"/>
    </row>
    <row r="48" spans="2:11" ht="16.2" customHeight="1" x14ac:dyDescent="0.25">
      <c r="B48" s="256" t="s">
        <v>244</v>
      </c>
      <c r="C48" s="247" t="s">
        <v>263</v>
      </c>
      <c r="D48" s="248" t="s">
        <v>264</v>
      </c>
      <c r="E48" s="248" t="s">
        <v>200</v>
      </c>
      <c r="F48" s="249">
        <v>999.6</v>
      </c>
      <c r="G48" s="250">
        <v>1</v>
      </c>
      <c r="H48" s="239" t="s">
        <v>201</v>
      </c>
      <c r="I48" s="263"/>
      <c r="J48" s="263"/>
      <c r="K48" s="255"/>
    </row>
    <row r="49" spans="2:11" ht="16.2" customHeight="1" x14ac:dyDescent="0.25">
      <c r="B49" s="256" t="s">
        <v>244</v>
      </c>
      <c r="C49" s="234" t="s">
        <v>265</v>
      </c>
      <c r="D49" s="235" t="s">
        <v>266</v>
      </c>
      <c r="E49" s="235" t="s">
        <v>227</v>
      </c>
      <c r="F49" s="246">
        <v>2420</v>
      </c>
      <c r="G49" s="245">
        <v>2</v>
      </c>
      <c r="H49" s="239" t="s">
        <v>201</v>
      </c>
      <c r="I49" s="263"/>
      <c r="J49" s="263"/>
      <c r="K49" s="255"/>
    </row>
    <row r="50" spans="2:11" ht="16.2" customHeight="1" x14ac:dyDescent="0.25">
      <c r="B50" s="256" t="s">
        <v>244</v>
      </c>
      <c r="C50" s="234" t="s">
        <v>247</v>
      </c>
      <c r="D50" s="235" t="s">
        <v>267</v>
      </c>
      <c r="E50" s="235" t="s">
        <v>200</v>
      </c>
      <c r="F50" s="246">
        <v>66</v>
      </c>
      <c r="G50" s="245">
        <v>1</v>
      </c>
      <c r="H50" s="239" t="s">
        <v>201</v>
      </c>
      <c r="I50" s="263"/>
      <c r="J50" s="263"/>
      <c r="K50" s="255"/>
    </row>
    <row r="51" spans="2:11" ht="16.2" customHeight="1" x14ac:dyDescent="0.25">
      <c r="B51" s="256" t="s">
        <v>244</v>
      </c>
      <c r="C51" s="234" t="s">
        <v>268</v>
      </c>
      <c r="D51" s="235" t="s">
        <v>269</v>
      </c>
      <c r="E51" s="235" t="s">
        <v>200</v>
      </c>
      <c r="F51" s="246">
        <v>973</v>
      </c>
      <c r="G51" s="245">
        <v>1</v>
      </c>
      <c r="H51" s="239" t="s">
        <v>201</v>
      </c>
      <c r="I51" s="263"/>
      <c r="J51" s="263"/>
      <c r="K51" s="255"/>
    </row>
    <row r="52" spans="2:11" ht="16.2" customHeight="1" x14ac:dyDescent="0.25">
      <c r="B52" s="256" t="s">
        <v>244</v>
      </c>
      <c r="C52" s="234" t="s">
        <v>270</v>
      </c>
      <c r="D52" s="235" t="s">
        <v>271</v>
      </c>
      <c r="E52" s="235" t="s">
        <v>200</v>
      </c>
      <c r="F52" s="246">
        <v>595</v>
      </c>
      <c r="G52" s="245">
        <v>1</v>
      </c>
      <c r="H52" s="239" t="s">
        <v>201</v>
      </c>
      <c r="I52" s="263"/>
      <c r="J52" s="263"/>
      <c r="K52" s="255"/>
    </row>
    <row r="53" spans="2:11" ht="16.2" customHeight="1" x14ac:dyDescent="0.25">
      <c r="B53" s="256" t="s">
        <v>244</v>
      </c>
      <c r="C53" s="234" t="s">
        <v>272</v>
      </c>
      <c r="D53" s="235" t="s">
        <v>273</v>
      </c>
      <c r="E53" s="235" t="s">
        <v>200</v>
      </c>
      <c r="F53" s="251">
        <v>135</v>
      </c>
      <c r="G53" s="252">
        <v>1</v>
      </c>
      <c r="H53" s="239" t="s">
        <v>201</v>
      </c>
      <c r="I53" s="263"/>
      <c r="J53" s="263"/>
      <c r="K53" s="255"/>
    </row>
    <row r="54" spans="2:11" ht="16.2" customHeight="1" x14ac:dyDescent="0.25">
      <c r="B54" s="257" t="s">
        <v>125</v>
      </c>
      <c r="C54" s="241" t="s">
        <v>274</v>
      </c>
      <c r="D54" s="238" t="s">
        <v>275</v>
      </c>
      <c r="E54" s="235" t="s">
        <v>200</v>
      </c>
      <c r="F54" s="246">
        <v>6564</v>
      </c>
      <c r="G54" s="245">
        <v>6</v>
      </c>
      <c r="H54" s="239" t="s">
        <v>201</v>
      </c>
      <c r="I54" s="263"/>
      <c r="J54" s="263"/>
      <c r="K54" s="255"/>
    </row>
    <row r="55" spans="2:11" ht="39.6" x14ac:dyDescent="0.25">
      <c r="B55" s="257" t="s">
        <v>125</v>
      </c>
      <c r="C55" s="234" t="s">
        <v>274</v>
      </c>
      <c r="D55" s="240" t="s">
        <v>276</v>
      </c>
      <c r="E55" s="235" t="s">
        <v>223</v>
      </c>
      <c r="F55" s="246">
        <v>3060</v>
      </c>
      <c r="G55" s="245">
        <v>1</v>
      </c>
      <c r="H55" s="239" t="s">
        <v>201</v>
      </c>
      <c r="I55" s="263"/>
      <c r="J55" s="263"/>
      <c r="K55" s="255"/>
    </row>
    <row r="56" spans="2:11" ht="19.8" customHeight="1" x14ac:dyDescent="0.25">
      <c r="B56" s="257" t="s">
        <v>125</v>
      </c>
      <c r="C56" s="234" t="s">
        <v>277</v>
      </c>
      <c r="D56" s="235" t="s">
        <v>278</v>
      </c>
      <c r="E56" s="235" t="s">
        <v>200</v>
      </c>
      <c r="F56" s="246">
        <v>735</v>
      </c>
      <c r="G56" s="245">
        <v>1</v>
      </c>
      <c r="H56" s="239" t="s">
        <v>201</v>
      </c>
      <c r="I56" s="263"/>
      <c r="J56" s="263"/>
      <c r="K56" s="255"/>
    </row>
    <row r="57" spans="2:11" ht="19.8" customHeight="1" x14ac:dyDescent="0.25">
      <c r="B57" s="257" t="s">
        <v>125</v>
      </c>
      <c r="C57" s="234" t="s">
        <v>162</v>
      </c>
      <c r="D57" s="235" t="s">
        <v>279</v>
      </c>
      <c r="E57" s="235" t="s">
        <v>200</v>
      </c>
      <c r="F57" s="246">
        <v>1070</v>
      </c>
      <c r="G57" s="245">
        <v>2</v>
      </c>
      <c r="H57" s="239" t="s">
        <v>201</v>
      </c>
      <c r="I57" s="263"/>
      <c r="J57" s="263"/>
      <c r="K57" s="255"/>
    </row>
    <row r="58" spans="2:11" ht="19.8" customHeight="1" x14ac:dyDescent="0.25">
      <c r="B58" s="257" t="s">
        <v>125</v>
      </c>
      <c r="C58" s="234" t="s">
        <v>274</v>
      </c>
      <c r="D58" s="235" t="s">
        <v>280</v>
      </c>
      <c r="E58" s="235" t="s">
        <v>200</v>
      </c>
      <c r="F58" s="246">
        <v>4507</v>
      </c>
      <c r="G58" s="245">
        <v>4</v>
      </c>
      <c r="H58" s="239" t="s">
        <v>201</v>
      </c>
      <c r="I58" s="263"/>
      <c r="J58" s="263"/>
      <c r="K58" s="255"/>
    </row>
    <row r="59" spans="2:11" ht="19.8" customHeight="1" x14ac:dyDescent="0.25">
      <c r="B59" s="257" t="s">
        <v>125</v>
      </c>
      <c r="C59" s="234" t="s">
        <v>274</v>
      </c>
      <c r="D59" s="235" t="s">
        <v>281</v>
      </c>
      <c r="E59" s="235" t="s">
        <v>282</v>
      </c>
      <c r="F59" s="246">
        <v>60</v>
      </c>
      <c r="G59" s="245">
        <v>1</v>
      </c>
      <c r="H59" s="239" t="s">
        <v>201</v>
      </c>
      <c r="I59" s="263"/>
      <c r="J59" s="263"/>
      <c r="K59" s="255"/>
    </row>
    <row r="60" spans="2:11" ht="19.8" customHeight="1" x14ac:dyDescent="0.25">
      <c r="B60" s="257" t="s">
        <v>125</v>
      </c>
      <c r="C60" s="234" t="s">
        <v>283</v>
      </c>
      <c r="D60" s="235" t="s">
        <v>284</v>
      </c>
      <c r="E60" s="235" t="s">
        <v>234</v>
      </c>
      <c r="F60" s="246">
        <v>9067</v>
      </c>
      <c r="G60" s="245">
        <v>2</v>
      </c>
      <c r="H60" s="239" t="s">
        <v>201</v>
      </c>
      <c r="I60" s="263"/>
      <c r="J60" s="263"/>
      <c r="K60" s="255"/>
    </row>
    <row r="61" spans="2:11" ht="19.8" customHeight="1" thickBot="1" x14ac:dyDescent="0.3">
      <c r="B61" s="391" t="s">
        <v>125</v>
      </c>
      <c r="C61" s="392" t="s">
        <v>285</v>
      </c>
      <c r="D61" s="393" t="s">
        <v>286</v>
      </c>
      <c r="E61" s="393" t="s">
        <v>227</v>
      </c>
      <c r="F61" s="394">
        <v>2118</v>
      </c>
      <c r="G61" s="394">
        <v>1</v>
      </c>
      <c r="H61" s="395" t="s">
        <v>201</v>
      </c>
      <c r="I61" s="396"/>
      <c r="J61" s="396"/>
      <c r="K61" s="397"/>
    </row>
    <row r="62" spans="2:11" s="227" customFormat="1" ht="18" customHeight="1" thickBot="1" x14ac:dyDescent="0.3">
      <c r="B62" s="661" t="s">
        <v>297</v>
      </c>
      <c r="C62" s="662"/>
      <c r="D62" s="662"/>
      <c r="E62" s="662"/>
      <c r="F62" s="662"/>
      <c r="G62" s="662"/>
      <c r="H62" s="663"/>
      <c r="I62" s="389">
        <f>SUM(I11:I61)</f>
        <v>0</v>
      </c>
      <c r="J62" s="390">
        <f>SUM(J11:J61)</f>
        <v>0</v>
      </c>
      <c r="K62" s="387"/>
    </row>
    <row r="63" spans="2:11" s="227" customFormat="1" ht="18" customHeight="1" thickBot="1" x14ac:dyDescent="0.3">
      <c r="B63" s="666" t="s">
        <v>298</v>
      </c>
      <c r="C63" s="667"/>
      <c r="D63" s="667"/>
      <c r="E63" s="667"/>
      <c r="F63" s="667"/>
      <c r="G63" s="667"/>
      <c r="H63" s="667"/>
      <c r="I63" s="672">
        <f>(I62+J62)</f>
        <v>0</v>
      </c>
      <c r="J63" s="665"/>
      <c r="K63" s="387"/>
    </row>
    <row r="64" spans="2:11" s="227" customFormat="1" ht="18" customHeight="1" thickBot="1" x14ac:dyDescent="0.3">
      <c r="B64" s="666" t="s">
        <v>382</v>
      </c>
      <c r="C64" s="667"/>
      <c r="D64" s="667"/>
      <c r="E64" s="667"/>
      <c r="F64" s="667"/>
      <c r="G64" s="667"/>
      <c r="H64" s="668"/>
      <c r="I64" s="664">
        <f>(I63*$C$72)+I63</f>
        <v>0</v>
      </c>
      <c r="J64" s="665"/>
      <c r="K64" s="387"/>
    </row>
    <row r="65" spans="2:11" s="227" customFormat="1" ht="18" customHeight="1" thickBot="1" x14ac:dyDescent="0.3">
      <c r="B65" s="666" t="s">
        <v>383</v>
      </c>
      <c r="C65" s="667"/>
      <c r="D65" s="667"/>
      <c r="E65" s="667"/>
      <c r="F65" s="667"/>
      <c r="G65" s="667"/>
      <c r="H65" s="668"/>
      <c r="I65" s="664">
        <f>(I64*$D$72)+I64</f>
        <v>0</v>
      </c>
      <c r="J65" s="665"/>
      <c r="K65" s="387"/>
    </row>
    <row r="66" spans="2:11" s="227" customFormat="1" ht="18" customHeight="1" thickBot="1" x14ac:dyDescent="0.3">
      <c r="B66" s="666" t="s">
        <v>384</v>
      </c>
      <c r="C66" s="667"/>
      <c r="D66" s="667"/>
      <c r="E66" s="667"/>
      <c r="F66" s="667"/>
      <c r="G66" s="667"/>
      <c r="H66" s="668"/>
      <c r="I66" s="664">
        <f>(I65*$E$72)+I65</f>
        <v>0</v>
      </c>
      <c r="J66" s="665"/>
      <c r="K66" s="387"/>
    </row>
    <row r="67" spans="2:11" ht="18" customHeight="1" thickBot="1" x14ac:dyDescent="0.3">
      <c r="B67" s="666" t="s">
        <v>385</v>
      </c>
      <c r="C67" s="667"/>
      <c r="D67" s="667"/>
      <c r="E67" s="667"/>
      <c r="F67" s="667"/>
      <c r="G67" s="667"/>
      <c r="H67" s="668"/>
      <c r="I67" s="664">
        <f>(I66*$F$72)+I66</f>
        <v>0</v>
      </c>
      <c r="J67" s="665"/>
    </row>
    <row r="68" spans="2:11" ht="18" customHeight="1" thickBot="1" x14ac:dyDescent="0.3">
      <c r="B68" s="666" t="s">
        <v>386</v>
      </c>
      <c r="C68" s="667"/>
      <c r="D68" s="667"/>
      <c r="E68" s="667"/>
      <c r="F68" s="667"/>
      <c r="G68" s="667"/>
      <c r="H68" s="668"/>
      <c r="I68" s="664">
        <f>I63+I64+I65+I66+I67</f>
        <v>0</v>
      </c>
      <c r="J68" s="665"/>
    </row>
    <row r="69" spans="2:11" s="119" customFormat="1" x14ac:dyDescent="0.25">
      <c r="B69" s="388"/>
      <c r="C69" s="388"/>
      <c r="D69" s="388"/>
      <c r="E69" s="388"/>
      <c r="F69" s="388"/>
      <c r="G69" s="388"/>
      <c r="H69" s="388"/>
    </row>
    <row r="70" spans="2:11" ht="13.8" thickBot="1" x14ac:dyDescent="0.3"/>
    <row r="71" spans="2:11" ht="31.2" x14ac:dyDescent="0.3">
      <c r="B71" s="199" t="s">
        <v>299</v>
      </c>
      <c r="C71" s="200" t="s">
        <v>69</v>
      </c>
      <c r="D71" s="200" t="s">
        <v>70</v>
      </c>
      <c r="E71" s="200" t="s">
        <v>71</v>
      </c>
      <c r="F71" s="200" t="s">
        <v>72</v>
      </c>
      <c r="G71" s="264" t="s">
        <v>73</v>
      </c>
      <c r="H71" s="105"/>
    </row>
    <row r="72" spans="2:11" ht="14.4" thickBot="1" x14ac:dyDescent="0.3">
      <c r="B72" s="201" t="s">
        <v>185</v>
      </c>
      <c r="C72" s="202"/>
      <c r="D72" s="202"/>
      <c r="E72" s="202"/>
      <c r="F72" s="202"/>
      <c r="G72" s="265"/>
      <c r="H72" s="105"/>
    </row>
    <row r="74" spans="2:11" ht="13.8" thickBot="1" x14ac:dyDescent="0.3"/>
    <row r="75" spans="2:11" customFormat="1" ht="14.4" x14ac:dyDescent="0.3">
      <c r="B75" s="518"/>
      <c r="C75" s="3"/>
      <c r="D75" s="527"/>
    </row>
    <row r="76" spans="2:11" customFormat="1" ht="14.4" x14ac:dyDescent="0.3">
      <c r="B76" s="519"/>
      <c r="C76" s="3"/>
      <c r="D76" s="528"/>
    </row>
    <row r="77" spans="2:11" customFormat="1" ht="15" thickBot="1" x14ac:dyDescent="0.35">
      <c r="B77" s="520"/>
      <c r="C77" s="3"/>
      <c r="D77" s="529"/>
    </row>
    <row r="78" spans="2:11" customFormat="1" ht="14.4" x14ac:dyDescent="0.3">
      <c r="B78" s="62" t="s">
        <v>76</v>
      </c>
      <c r="C78" s="3"/>
      <c r="D78" s="3" t="s">
        <v>77</v>
      </c>
    </row>
  </sheetData>
  <mergeCells count="20">
    <mergeCell ref="B75:B77"/>
    <mergeCell ref="D75:D77"/>
    <mergeCell ref="B68:H68"/>
    <mergeCell ref="B63:H63"/>
    <mergeCell ref="I63:J63"/>
    <mergeCell ref="C2:F2"/>
    <mergeCell ref="C3:F3"/>
    <mergeCell ref="C4:F4"/>
    <mergeCell ref="C5:F5"/>
    <mergeCell ref="C6:F6"/>
    <mergeCell ref="B62:H62"/>
    <mergeCell ref="I65:J65"/>
    <mergeCell ref="I66:J66"/>
    <mergeCell ref="I67:J67"/>
    <mergeCell ref="I68:J68"/>
    <mergeCell ref="I64:J64"/>
    <mergeCell ref="B64:H64"/>
    <mergeCell ref="B65:H65"/>
    <mergeCell ref="B66:H66"/>
    <mergeCell ref="B67:H67"/>
  </mergeCells>
  <pageMargins left="0.7" right="0.7" top="0.75" bottom="0.75" header="0.3" footer="0.3"/>
  <pageSetup paperSize="8" scale="9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LABOUR</vt:lpstr>
      <vt:lpstr>HYGIENE</vt:lpstr>
      <vt:lpstr>CLEANING SERVICES</vt:lpstr>
      <vt:lpstr>WASTE MANAGEMENT</vt:lpstr>
      <vt:lpstr>PEST CONTROL</vt:lpstr>
      <vt:lpstr>GARDENING AND LANDSCAPING</vt:lpstr>
      <vt:lpstr>HIGH RISE WINDOW CLEANING</vt:lpstr>
      <vt:lpstr>'HIGH RISE WINDOW CLEANING'!Print_Area</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Yandisa Lengoasa</dc:creator>
  <cp:lastModifiedBy>Madala Sikhavhakhavha</cp:lastModifiedBy>
  <cp:lastPrinted>2021-08-30T13:40:41Z</cp:lastPrinted>
  <dcterms:created xsi:type="dcterms:W3CDTF">2019-11-11T15:34:19Z</dcterms:created>
  <dcterms:modified xsi:type="dcterms:W3CDTF">2021-10-06T12:20:56Z</dcterms:modified>
</cp:coreProperties>
</file>